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zen\Desktop\Desktop for KT\Manuscript\Manuscript-1\A list for submission\Data\Data for figure 11\"/>
    </mc:Choice>
  </mc:AlternateContent>
  <bookViews>
    <workbookView xWindow="0" yWindow="0" windowWidth="14380" windowHeight="4190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3" l="1"/>
  <c r="N9" i="3"/>
  <c r="N3" i="3"/>
  <c r="L3" i="3"/>
  <c r="L9" i="3"/>
  <c r="L15" i="3"/>
  <c r="K12" i="3"/>
  <c r="K11" i="3"/>
  <c r="K10" i="3"/>
  <c r="K9" i="3"/>
  <c r="K6" i="3"/>
  <c r="K5" i="3"/>
  <c r="K4" i="3"/>
  <c r="K3" i="3"/>
  <c r="H2" i="3"/>
  <c r="K16" i="3"/>
  <c r="K15" i="3"/>
  <c r="K18" i="3"/>
  <c r="M15" i="3"/>
  <c r="F2" i="3"/>
  <c r="F8" i="3" l="1"/>
  <c r="N18" i="3"/>
  <c r="L18" i="3"/>
  <c r="N17" i="3"/>
  <c r="L17" i="3"/>
  <c r="K17" i="3"/>
  <c r="L16" i="3"/>
  <c r="N15" i="3"/>
  <c r="H14" i="3"/>
  <c r="F14" i="3"/>
  <c r="N12" i="3"/>
  <c r="L12" i="3"/>
  <c r="N11" i="3"/>
  <c r="L11" i="3"/>
  <c r="N10" i="3"/>
  <c r="L10" i="3"/>
  <c r="H8" i="3"/>
  <c r="N6" i="3"/>
  <c r="L6" i="3"/>
  <c r="N5" i="3"/>
  <c r="L5" i="3"/>
  <c r="N4" i="3"/>
  <c r="L4" i="3"/>
  <c r="M17" i="3" l="1"/>
  <c r="M16" i="3"/>
  <c r="O12" i="3"/>
  <c r="O16" i="3"/>
  <c r="O3" i="3"/>
  <c r="M11" i="3"/>
  <c r="M9" i="3"/>
  <c r="M6" i="3"/>
  <c r="M4" i="3"/>
  <c r="M5" i="3"/>
  <c r="O6" i="3"/>
  <c r="M3" i="3"/>
  <c r="O4" i="3"/>
  <c r="O5" i="3"/>
  <c r="O10" i="3"/>
  <c r="O15" i="3"/>
  <c r="O17" i="3"/>
  <c r="M18" i="3"/>
  <c r="M10" i="3"/>
  <c r="O9" i="3"/>
  <c r="O11" i="3"/>
  <c r="M12" i="3"/>
  <c r="O18" i="3"/>
</calcChain>
</file>

<file path=xl/comments1.xml><?xml version="1.0" encoding="utf-8"?>
<comments xmlns="http://schemas.openxmlformats.org/spreadsheetml/2006/main">
  <authors>
    <author>Ying Zeng</author>
  </authors>
  <commentList>
    <comment ref="G1" authorId="0" shapeId="0">
      <text>
        <r>
          <rPr>
            <b/>
            <sz val="9"/>
            <color indexed="81"/>
            <rFont val="Tahoma"/>
            <charset val="1"/>
          </rPr>
          <t>Ying Zeng:</t>
        </r>
        <r>
          <rPr>
            <sz val="9"/>
            <color indexed="81"/>
            <rFont val="Tahoma"/>
            <charset val="1"/>
          </rPr>
          <t xml:space="preserve">
real value, can not bigger than 1</t>
        </r>
      </text>
    </comment>
    <comment ref="I1" authorId="0" shapeId="0">
      <text>
        <r>
          <rPr>
            <b/>
            <sz val="9"/>
            <color indexed="81"/>
            <rFont val="Tahoma"/>
            <charset val="1"/>
          </rPr>
          <t>Ying Zeng:</t>
        </r>
        <r>
          <rPr>
            <sz val="9"/>
            <color indexed="81"/>
            <rFont val="Tahoma"/>
            <charset val="1"/>
          </rPr>
          <t xml:space="preserve">
real value, can be minus</t>
        </r>
      </text>
    </comment>
    <comment ref="G7" authorId="0" shapeId="0">
      <text>
        <r>
          <rPr>
            <b/>
            <sz val="9"/>
            <color indexed="81"/>
            <rFont val="Tahoma"/>
            <charset val="1"/>
          </rPr>
          <t>Ying Zeng:</t>
        </r>
        <r>
          <rPr>
            <sz val="9"/>
            <color indexed="81"/>
            <rFont val="Tahoma"/>
            <charset val="1"/>
          </rPr>
          <t xml:space="preserve">
real value, can not bigger than 1</t>
        </r>
      </text>
    </comment>
    <comment ref="I7" authorId="0" shapeId="0">
      <text>
        <r>
          <rPr>
            <b/>
            <sz val="9"/>
            <color indexed="81"/>
            <rFont val="Tahoma"/>
            <charset val="1"/>
          </rPr>
          <t>Ying Zeng:</t>
        </r>
        <r>
          <rPr>
            <sz val="9"/>
            <color indexed="81"/>
            <rFont val="Tahoma"/>
            <charset val="1"/>
          </rPr>
          <t xml:space="preserve">
real value, can be minus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Ying Zeng:</t>
        </r>
        <r>
          <rPr>
            <sz val="9"/>
            <color indexed="81"/>
            <rFont val="Tahoma"/>
            <charset val="1"/>
          </rPr>
          <t xml:space="preserve">
real value, can not bigger than 1</t>
        </r>
      </text>
    </comment>
    <comment ref="I13" authorId="0" shapeId="0">
      <text>
        <r>
          <rPr>
            <b/>
            <sz val="9"/>
            <color indexed="81"/>
            <rFont val="Tahoma"/>
            <charset val="1"/>
          </rPr>
          <t>Ying Zeng:</t>
        </r>
        <r>
          <rPr>
            <sz val="9"/>
            <color indexed="81"/>
            <rFont val="Tahoma"/>
            <charset val="1"/>
          </rPr>
          <t xml:space="preserve">
real value, can be minus</t>
        </r>
      </text>
    </comment>
  </commentList>
</comments>
</file>

<file path=xl/sharedStrings.xml><?xml version="1.0" encoding="utf-8"?>
<sst xmlns="http://schemas.openxmlformats.org/spreadsheetml/2006/main" count="62" uniqueCount="22">
  <si>
    <t>ZB0</t>
  </si>
  <si>
    <t>ZB5</t>
  </si>
  <si>
    <t>ZB10</t>
  </si>
  <si>
    <t>ZB15</t>
  </si>
  <si>
    <t>ZB20</t>
  </si>
  <si>
    <t>Sample</t>
  </si>
  <si>
    <r>
      <t>W</t>
    </r>
    <r>
      <rPr>
        <vertAlign val="subscript"/>
        <sz val="11"/>
        <color theme="1"/>
        <rFont val="Calibri"/>
        <family val="2"/>
        <scheme val="minor"/>
      </rPr>
      <t>EB</t>
    </r>
    <r>
      <rPr>
        <sz val="11"/>
        <color theme="1"/>
        <rFont val="Calibri"/>
        <family val="2"/>
        <scheme val="minor"/>
      </rPr>
      <t>(T)</t>
    </r>
  </si>
  <si>
    <r>
      <t>W</t>
    </r>
    <r>
      <rPr>
        <vertAlign val="subscript"/>
        <sz val="11"/>
        <color theme="1"/>
        <rFont val="Calibri"/>
        <family val="2"/>
        <scheme val="minor"/>
      </rPr>
      <t>ZB</t>
    </r>
    <r>
      <rPr>
        <sz val="11"/>
        <color theme="1"/>
        <rFont val="Calibri"/>
        <family val="2"/>
        <scheme val="minor"/>
      </rPr>
      <t>(T)</t>
    </r>
  </si>
  <si>
    <r>
      <t>1000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</si>
  <si>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600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</si>
  <si>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310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</si>
  <si>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X</t>
    </r>
    <r>
      <rPr>
        <vertAlign val="subscript"/>
        <sz val="11"/>
        <rFont val="Calibri"/>
        <family val="2"/>
        <scheme val="minor"/>
      </rPr>
      <t>EB</t>
    </r>
    <r>
      <rPr>
        <sz val="11"/>
        <rFont val="Calibri"/>
        <family val="2"/>
        <scheme val="minor"/>
      </rPr>
      <t xml:space="preserve"> in ZB0</t>
    </r>
  </si>
  <si>
    <r>
      <t>W</t>
    </r>
    <r>
      <rPr>
        <vertAlign val="subscript"/>
        <sz val="11"/>
        <rFont val="Calibri"/>
        <family val="2"/>
        <scheme val="minor"/>
      </rPr>
      <t>residual weight</t>
    </r>
    <r>
      <rPr>
        <sz val="11"/>
        <rFont val="Calibri"/>
        <family val="2"/>
        <scheme val="minor"/>
      </rPr>
      <t>(T)</t>
    </r>
  </si>
  <si>
    <r>
      <t>W</t>
    </r>
    <r>
      <rPr>
        <vertAlign val="subscript"/>
        <sz val="11"/>
        <rFont val="Calibri"/>
        <family val="2"/>
        <scheme val="minor"/>
      </rPr>
      <t>epoxy in formulation</t>
    </r>
    <r>
      <rPr>
        <sz val="11"/>
        <rFont val="Calibri"/>
        <family val="2"/>
        <scheme val="minor"/>
      </rPr>
      <t>(T)-max</t>
    </r>
  </si>
  <si>
    <r>
      <t>W</t>
    </r>
    <r>
      <rPr>
        <vertAlign val="subscript"/>
        <sz val="11"/>
        <rFont val="Calibri"/>
        <family val="2"/>
        <scheme val="minor"/>
      </rPr>
      <t>epoxy in formulation</t>
    </r>
    <r>
      <rPr>
        <sz val="11"/>
        <rFont val="Calibri"/>
        <family val="2"/>
        <scheme val="minor"/>
      </rPr>
      <t>(T)-min</t>
    </r>
  </si>
  <si>
    <r>
      <t>W</t>
    </r>
    <r>
      <rPr>
        <vertAlign val="subscript"/>
        <sz val="11"/>
        <rFont val="Calibri"/>
        <family val="2"/>
        <scheme val="minor"/>
      </rPr>
      <t>ZB0</t>
    </r>
    <r>
      <rPr>
        <sz val="11"/>
        <rFont val="Calibri"/>
        <family val="2"/>
        <scheme val="minor"/>
      </rPr>
      <t xml:space="preserve"> (T)</t>
    </r>
  </si>
  <si>
    <r>
      <t>W</t>
    </r>
    <r>
      <rPr>
        <vertAlign val="subscript"/>
        <sz val="11"/>
        <rFont val="Calibri"/>
        <family val="2"/>
        <scheme val="minor"/>
      </rPr>
      <t>theo</t>
    </r>
    <r>
      <rPr>
        <sz val="11"/>
        <rFont val="Calibri"/>
        <family val="2"/>
        <scheme val="minor"/>
      </rPr>
      <t>(T)</t>
    </r>
  </si>
  <si>
    <r>
      <t>W</t>
    </r>
    <r>
      <rPr>
        <vertAlign val="subscript"/>
        <sz val="11"/>
        <rFont val="Calibri"/>
        <family val="2"/>
        <scheme val="minor"/>
      </rPr>
      <t>theo</t>
    </r>
    <r>
      <rPr>
        <sz val="11"/>
        <rFont val="Calibri"/>
        <family val="2"/>
        <scheme val="minor"/>
      </rPr>
      <t>(T)-max</t>
    </r>
  </si>
  <si>
    <r>
      <t>W</t>
    </r>
    <r>
      <rPr>
        <vertAlign val="subscript"/>
        <sz val="11"/>
        <rFont val="Calibri"/>
        <family val="2"/>
        <scheme val="minor"/>
      </rPr>
      <t>theo</t>
    </r>
    <r>
      <rPr>
        <sz val="11"/>
        <rFont val="Calibri"/>
        <family val="2"/>
        <scheme val="minor"/>
      </rPr>
      <t>(T)-min</t>
    </r>
  </si>
  <si>
    <t>error-max</t>
  </si>
  <si>
    <t>error-min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</si>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</sst>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0" borderId="0" xfId="0" applyFon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tabSelected="1" topLeftCell="F1" workbookViewId="0">
      <selection activeCell="J21" sqref="J21"/>
    </sheetView>
  </sheetViews>
  <sheetFormatPr defaultRowHeight="14.5" x14ac:dyDescent="0.35"/>
  <cols>
    <col min="1" max="1" width="11.36328125" style="1" customWidth="1"/>
    <col min="2" max="2" width="10.453125" style="1" customWidth="1"/>
    <col min="3" max="3" width="8.7265625" style="1"/>
    <col min="4" max="4" width="10.6328125" style="1" customWidth="1"/>
    <col min="5" max="5" width="14.08984375" style="1" customWidth="1"/>
    <col min="6" max="6" width="21.7265625" style="1" customWidth="1"/>
    <col min="7" max="7" width="22.7265625" style="1" customWidth="1"/>
    <col min="8" max="8" width="25.08984375" style="1" customWidth="1"/>
    <col min="9" max="9" width="23.08984375" style="1" customWidth="1"/>
    <col min="10" max="10" width="10.453125" style="1" customWidth="1"/>
    <col min="11" max="13" width="11.81640625" style="4" customWidth="1"/>
    <col min="14" max="14" width="12" style="4" customWidth="1"/>
    <col min="15" max="15" width="8.7265625" style="4"/>
    <col min="16" max="16384" width="8.7265625" style="1"/>
  </cols>
  <sheetData>
    <row r="1" spans="1:15" ht="17.5" x14ac:dyDescent="0.45">
      <c r="A1" t="s">
        <v>10</v>
      </c>
      <c r="B1" t="s">
        <v>6</v>
      </c>
      <c r="C1" t="s">
        <v>7</v>
      </c>
      <c r="D1" s="1" t="s">
        <v>5</v>
      </c>
      <c r="E1" s="1" t="s">
        <v>12</v>
      </c>
      <c r="F1" s="3" t="s">
        <v>13</v>
      </c>
      <c r="G1" s="3" t="s">
        <v>13</v>
      </c>
      <c r="H1" s="3" t="s">
        <v>14</v>
      </c>
      <c r="I1" s="3" t="s">
        <v>14</v>
      </c>
      <c r="J1" s="1" t="s">
        <v>15</v>
      </c>
      <c r="K1" s="4" t="s">
        <v>16</v>
      </c>
      <c r="L1" s="4" t="s">
        <v>18</v>
      </c>
      <c r="M1" s="4" t="s">
        <v>20</v>
      </c>
      <c r="N1" s="4" t="s">
        <v>17</v>
      </c>
      <c r="O1" s="4" t="s">
        <v>19</v>
      </c>
    </row>
    <row r="2" spans="1:15" x14ac:dyDescent="0.35">
      <c r="B2" s="2">
        <v>0.72870000000000001</v>
      </c>
      <c r="C2" s="2">
        <v>1</v>
      </c>
      <c r="D2" s="1" t="s">
        <v>0</v>
      </c>
      <c r="E2" s="2">
        <v>85.18</v>
      </c>
      <c r="F2" s="1">
        <f>E2/A4</f>
        <v>1.5073438329499205</v>
      </c>
      <c r="G2" s="2">
        <v>1</v>
      </c>
      <c r="H2" s="1">
        <f>(A4-(100-E2))/A4</f>
        <v>0.73774553176428959</v>
      </c>
      <c r="I2" s="2">
        <v>0.73774553176428959</v>
      </c>
      <c r="J2" s="2">
        <v>85.18</v>
      </c>
    </row>
    <row r="3" spans="1:15" ht="16.5" x14ac:dyDescent="0.45">
      <c r="A3" s="1" t="s">
        <v>11</v>
      </c>
      <c r="B3" s="2">
        <v>0.72870000000000001</v>
      </c>
      <c r="C3" s="2">
        <v>1</v>
      </c>
      <c r="D3" s="1" t="s">
        <v>1</v>
      </c>
      <c r="E3" s="2">
        <v>87.93</v>
      </c>
      <c r="G3" s="2">
        <v>1</v>
      </c>
      <c r="I3" s="2">
        <v>0.73774553176428959</v>
      </c>
      <c r="J3" s="2">
        <v>85.18</v>
      </c>
      <c r="K3" s="4">
        <f>J3+5*(C3-I3)</f>
        <v>86.491272341178558</v>
      </c>
      <c r="L3" s="4">
        <f>J3+5*(C3-G3)</f>
        <v>85.18</v>
      </c>
      <c r="M3" s="4">
        <f>L3-K3</f>
        <v>-1.311272341178551</v>
      </c>
      <c r="N3" s="4">
        <f>J3+5*(C3-I3)</f>
        <v>86.491272341178558</v>
      </c>
      <c r="O3" s="4">
        <f>N3-K3</f>
        <v>0</v>
      </c>
    </row>
    <row r="4" spans="1:15" x14ac:dyDescent="0.35">
      <c r="A4" s="2">
        <v>56.51</v>
      </c>
      <c r="B4" s="2">
        <v>0.72870000000000001</v>
      </c>
      <c r="C4" s="2">
        <v>1</v>
      </c>
      <c r="D4" s="1" t="s">
        <v>2</v>
      </c>
      <c r="E4" s="2">
        <v>88.14</v>
      </c>
      <c r="G4" s="2">
        <v>1</v>
      </c>
      <c r="I4" s="2">
        <v>0.73774553176428959</v>
      </c>
      <c r="J4" s="2">
        <v>85.18</v>
      </c>
      <c r="K4" s="4">
        <f>J4+10*(C4-I4)</f>
        <v>87.802544682357109</v>
      </c>
      <c r="L4" s="4">
        <f>J4+10*(C4-G4)</f>
        <v>85.18</v>
      </c>
      <c r="M4" s="4">
        <f t="shared" ref="M4:M18" si="0">L4-K4</f>
        <v>-2.6225446823571019</v>
      </c>
      <c r="N4" s="4">
        <f>J4+10*(C4-I4)</f>
        <v>87.802544682357109</v>
      </c>
      <c r="O4" s="4">
        <f t="shared" ref="O4:O18" si="1">N4-K4</f>
        <v>0</v>
      </c>
    </row>
    <row r="5" spans="1:15" x14ac:dyDescent="0.35">
      <c r="B5" s="2">
        <v>0.72870000000000001</v>
      </c>
      <c r="C5" s="2">
        <v>1</v>
      </c>
      <c r="D5" s="1" t="s">
        <v>3</v>
      </c>
      <c r="E5" s="2">
        <v>90.99</v>
      </c>
      <c r="G5" s="2">
        <v>1</v>
      </c>
      <c r="I5" s="2">
        <v>0.73774553176428959</v>
      </c>
      <c r="J5" s="2">
        <v>85.18</v>
      </c>
      <c r="K5" s="4">
        <f>J5+15*(C5-I5)</f>
        <v>89.11381702353566</v>
      </c>
      <c r="L5" s="4">
        <f>J5+15*(C5-G5)</f>
        <v>85.18</v>
      </c>
      <c r="M5" s="4">
        <f t="shared" si="0"/>
        <v>-3.9338170235356529</v>
      </c>
      <c r="N5" s="4">
        <f>J5+15*(C5-I5)</f>
        <v>89.11381702353566</v>
      </c>
      <c r="O5" s="4">
        <f t="shared" si="1"/>
        <v>0</v>
      </c>
    </row>
    <row r="6" spans="1:15" x14ac:dyDescent="0.35">
      <c r="B6" s="2">
        <v>0.72870000000000001</v>
      </c>
      <c r="C6" s="2">
        <v>1</v>
      </c>
      <c r="D6" s="1" t="s">
        <v>4</v>
      </c>
      <c r="E6" s="2">
        <v>91.4</v>
      </c>
      <c r="G6" s="2">
        <v>1</v>
      </c>
      <c r="I6" s="2">
        <v>0.73774553176428959</v>
      </c>
      <c r="J6" s="2">
        <v>85.18</v>
      </c>
      <c r="K6" s="4">
        <f>J6+20*(C6-I6)</f>
        <v>90.425089364714211</v>
      </c>
      <c r="L6" s="4">
        <f>J6+20*(C6-G6)</f>
        <v>85.18</v>
      </c>
      <c r="M6" s="4">
        <f t="shared" si="0"/>
        <v>-5.2450893647142038</v>
      </c>
      <c r="N6" s="4">
        <f>J6+20*(C6-I6)</f>
        <v>90.425089364714211</v>
      </c>
      <c r="O6" s="4">
        <f t="shared" si="1"/>
        <v>0</v>
      </c>
    </row>
    <row r="7" spans="1:15" ht="17.5" x14ac:dyDescent="0.45">
      <c r="A7" t="s">
        <v>9</v>
      </c>
      <c r="B7" t="s">
        <v>6</v>
      </c>
      <c r="C7" t="s">
        <v>7</v>
      </c>
      <c r="D7" s="1" t="s">
        <v>5</v>
      </c>
      <c r="E7" s="1" t="s">
        <v>12</v>
      </c>
      <c r="F7" s="3" t="s">
        <v>13</v>
      </c>
      <c r="G7" s="3" t="s">
        <v>13</v>
      </c>
      <c r="H7" s="3" t="s">
        <v>14</v>
      </c>
      <c r="I7" s="3" t="s">
        <v>14</v>
      </c>
      <c r="K7" s="4" t="s">
        <v>16</v>
      </c>
      <c r="L7" s="4" t="s">
        <v>18</v>
      </c>
      <c r="M7" s="4" t="s">
        <v>20</v>
      </c>
      <c r="N7" s="4" t="s">
        <v>17</v>
      </c>
      <c r="O7" s="4" t="s">
        <v>19</v>
      </c>
    </row>
    <row r="8" spans="1:15" x14ac:dyDescent="0.35">
      <c r="B8" s="2">
        <v>0.15340000000000001</v>
      </c>
      <c r="C8" s="2">
        <v>0.85680000000000001</v>
      </c>
      <c r="D8" s="1" t="s">
        <v>0</v>
      </c>
      <c r="E8" s="2">
        <v>37.619999999999997</v>
      </c>
      <c r="F8" s="1">
        <f>E8/A10</f>
        <v>0.66572288090603426</v>
      </c>
      <c r="G8" s="2">
        <v>0.66572288090603426</v>
      </c>
      <c r="H8" s="1">
        <f>(A10-(100-E8))/A10</f>
        <v>-0.10387542027959662</v>
      </c>
      <c r="I8" s="2">
        <v>0</v>
      </c>
      <c r="J8" s="2">
        <v>37.619999999999997</v>
      </c>
    </row>
    <row r="9" spans="1:15" ht="16.5" x14ac:dyDescent="0.45">
      <c r="A9" s="1" t="s">
        <v>11</v>
      </c>
      <c r="B9" s="2">
        <v>0.15340000000000001</v>
      </c>
      <c r="C9" s="2">
        <v>0.85680000000000001</v>
      </c>
      <c r="D9" s="1" t="s">
        <v>1</v>
      </c>
      <c r="E9" s="2">
        <v>43.64</v>
      </c>
      <c r="G9" s="2">
        <v>0.66572288090603426</v>
      </c>
      <c r="I9" s="2">
        <v>0</v>
      </c>
      <c r="J9" s="2">
        <v>37.619999999999997</v>
      </c>
      <c r="K9" s="4">
        <f>J9+5*(C9-B9)</f>
        <v>41.137</v>
      </c>
      <c r="L9" s="4">
        <f>J9+5*(C9-G9)</f>
        <v>38.575385595469825</v>
      </c>
      <c r="M9" s="4">
        <f t="shared" si="0"/>
        <v>-2.5616144045301752</v>
      </c>
      <c r="N9" s="4">
        <f>J9+5*(C9-I9)</f>
        <v>41.903999999999996</v>
      </c>
      <c r="O9" s="4">
        <f t="shared" si="1"/>
        <v>0.76699999999999591</v>
      </c>
    </row>
    <row r="10" spans="1:15" x14ac:dyDescent="0.35">
      <c r="A10" s="2">
        <v>56.51</v>
      </c>
      <c r="B10" s="2">
        <v>0.15340000000000001</v>
      </c>
      <c r="C10" s="2">
        <v>0.85680000000000001</v>
      </c>
      <c r="D10" s="1" t="s">
        <v>2</v>
      </c>
      <c r="E10" s="2">
        <v>44.37</v>
      </c>
      <c r="G10" s="2">
        <v>0.66572288090603426</v>
      </c>
      <c r="I10" s="2">
        <v>0</v>
      </c>
      <c r="J10" s="2">
        <v>37.619999999999997</v>
      </c>
      <c r="K10" s="4">
        <f>J10+10*(C10-B10)</f>
        <v>44.653999999999996</v>
      </c>
      <c r="L10" s="4">
        <f>J10+10*(C10-G10)</f>
        <v>39.530771190939653</v>
      </c>
      <c r="M10" s="4">
        <f t="shared" si="0"/>
        <v>-5.1232288090603433</v>
      </c>
      <c r="N10" s="4">
        <f>J10+10*(C10-I10)</f>
        <v>46.187999999999995</v>
      </c>
      <c r="O10" s="4">
        <f t="shared" si="1"/>
        <v>1.5339999999999989</v>
      </c>
    </row>
    <row r="11" spans="1:15" x14ac:dyDescent="0.35">
      <c r="B11" s="2">
        <v>0.15340000000000001</v>
      </c>
      <c r="C11" s="2">
        <v>0.85680000000000001</v>
      </c>
      <c r="D11" s="1" t="s">
        <v>3</v>
      </c>
      <c r="E11" s="2">
        <v>48.53</v>
      </c>
      <c r="G11" s="2">
        <v>0.66572288090603426</v>
      </c>
      <c r="I11" s="2">
        <v>0</v>
      </c>
      <c r="J11" s="2">
        <v>37.619999999999997</v>
      </c>
      <c r="K11" s="4">
        <f>J11+15*(C11-B11)</f>
        <v>48.170999999999999</v>
      </c>
      <c r="L11" s="4">
        <f>J11+15*(C11-G11)</f>
        <v>40.486156786409481</v>
      </c>
      <c r="M11" s="4">
        <f t="shared" si="0"/>
        <v>-7.6848432135905185</v>
      </c>
      <c r="N11" s="4">
        <f>J11+15*(C11-I11)</f>
        <v>50.471999999999994</v>
      </c>
      <c r="O11" s="4">
        <f t="shared" si="1"/>
        <v>2.3009999999999948</v>
      </c>
    </row>
    <row r="12" spans="1:15" x14ac:dyDescent="0.35">
      <c r="B12" s="2">
        <v>0.15340000000000001</v>
      </c>
      <c r="C12" s="2">
        <v>0.85680000000000001</v>
      </c>
      <c r="D12" s="1" t="s">
        <v>4</v>
      </c>
      <c r="E12" s="2">
        <v>50.59</v>
      </c>
      <c r="G12" s="2">
        <v>0.66572288090603426</v>
      </c>
      <c r="I12" s="2">
        <v>0</v>
      </c>
      <c r="J12" s="2">
        <v>37.619999999999997</v>
      </c>
      <c r="K12" s="4">
        <f>J12+20*(C12-B12)</f>
        <v>51.688000000000002</v>
      </c>
      <c r="L12" s="4">
        <f>J12+20*(C12-G12)</f>
        <v>41.441542381879316</v>
      </c>
      <c r="M12" s="4">
        <f t="shared" si="0"/>
        <v>-10.246457618120687</v>
      </c>
      <c r="N12" s="4">
        <f>J12+20*(C12-I12)</f>
        <v>54.756</v>
      </c>
      <c r="O12" s="4">
        <f t="shared" si="1"/>
        <v>3.0679999999999978</v>
      </c>
    </row>
    <row r="13" spans="1:15" ht="17.5" x14ac:dyDescent="0.45">
      <c r="A13" t="s">
        <v>8</v>
      </c>
      <c r="B13" t="s">
        <v>6</v>
      </c>
      <c r="C13" t="s">
        <v>7</v>
      </c>
      <c r="D13" s="1" t="s">
        <v>5</v>
      </c>
      <c r="E13" s="1" t="s">
        <v>12</v>
      </c>
      <c r="F13" s="3" t="s">
        <v>13</v>
      </c>
      <c r="G13" s="3" t="s">
        <v>13</v>
      </c>
      <c r="H13" s="3" t="s">
        <v>14</v>
      </c>
      <c r="I13" s="3" t="s">
        <v>14</v>
      </c>
      <c r="K13" s="4" t="s">
        <v>16</v>
      </c>
      <c r="L13" s="4" t="s">
        <v>18</v>
      </c>
      <c r="M13" s="4" t="s">
        <v>20</v>
      </c>
      <c r="N13" s="4" t="s">
        <v>17</v>
      </c>
      <c r="O13" s="4" t="s">
        <v>19</v>
      </c>
    </row>
    <row r="14" spans="1:15" x14ac:dyDescent="0.35">
      <c r="B14" s="2">
        <v>3.5700000000000003E-2</v>
      </c>
      <c r="C14" s="2">
        <v>0.85680000000000001</v>
      </c>
      <c r="D14" s="1" t="s">
        <v>0</v>
      </c>
      <c r="E14" s="2">
        <v>24.59</v>
      </c>
      <c r="F14" s="1">
        <f>E14/A16</f>
        <v>0.43514422226154664</v>
      </c>
      <c r="G14" s="2">
        <v>0.43514422226154664</v>
      </c>
      <c r="H14" s="1">
        <f>(A16-(100-E14))/A16</f>
        <v>-0.33445407892408424</v>
      </c>
      <c r="I14" s="2">
        <v>0</v>
      </c>
      <c r="J14" s="2">
        <v>24.59</v>
      </c>
    </row>
    <row r="15" spans="1:15" ht="16.5" x14ac:dyDescent="0.45">
      <c r="A15" s="1" t="s">
        <v>11</v>
      </c>
      <c r="B15" s="2">
        <v>3.5700000000000003E-2</v>
      </c>
      <c r="C15" s="2">
        <v>0.85680000000000001</v>
      </c>
      <c r="D15" s="1" t="s">
        <v>1</v>
      </c>
      <c r="E15" s="2">
        <v>32.97</v>
      </c>
      <c r="G15" s="2">
        <v>0.43514422226154664</v>
      </c>
      <c r="I15" s="2">
        <v>0</v>
      </c>
      <c r="J15" s="2">
        <v>24.59</v>
      </c>
      <c r="K15" s="4">
        <f>J15+5*(C15-B15)</f>
        <v>28.695499999999999</v>
      </c>
      <c r="L15" s="4">
        <f>J15+5*(C15-G15)</f>
        <v>26.698278888692265</v>
      </c>
      <c r="M15" s="4">
        <f>L15-K15</f>
        <v>-1.9972211113077343</v>
      </c>
      <c r="N15" s="4">
        <f>J15+5*(C15-I15)</f>
        <v>28.873999999999999</v>
      </c>
      <c r="O15" s="4">
        <f t="shared" si="1"/>
        <v>0.17849999999999966</v>
      </c>
    </row>
    <row r="16" spans="1:15" x14ac:dyDescent="0.35">
      <c r="A16" s="2">
        <v>56.51</v>
      </c>
      <c r="B16" s="2">
        <v>3.5700000000000003E-2</v>
      </c>
      <c r="C16" s="2">
        <v>0.85680000000000001</v>
      </c>
      <c r="D16" s="1" t="s">
        <v>2</v>
      </c>
      <c r="E16" s="2">
        <v>34.409999999999997</v>
      </c>
      <c r="G16" s="2">
        <v>0.43514422226154664</v>
      </c>
      <c r="I16" s="2">
        <v>0</v>
      </c>
      <c r="J16" s="2">
        <v>24.59</v>
      </c>
      <c r="K16" s="4">
        <f>J16+10*(C16-B16)</f>
        <v>32.801000000000002</v>
      </c>
      <c r="L16" s="4">
        <f>J16+10*(C16-G16)</f>
        <v>28.806557777384533</v>
      </c>
      <c r="M16" s="4">
        <f t="shared" si="0"/>
        <v>-3.9944422226154686</v>
      </c>
      <c r="N16" s="4">
        <f>J16+10*(C16-I16)</f>
        <v>33.158000000000001</v>
      </c>
      <c r="O16" s="4">
        <f t="shared" si="1"/>
        <v>0.35699999999999932</v>
      </c>
    </row>
    <row r="17" spans="2:15" x14ac:dyDescent="0.35">
      <c r="B17" s="2">
        <v>3.5700000000000003E-2</v>
      </c>
      <c r="C17" s="2">
        <v>0.85680000000000001</v>
      </c>
      <c r="D17" s="1" t="s">
        <v>3</v>
      </c>
      <c r="E17" s="2">
        <v>41.18</v>
      </c>
      <c r="G17" s="2">
        <v>0.43514422226154664</v>
      </c>
      <c r="I17" s="2">
        <v>0</v>
      </c>
      <c r="J17" s="2">
        <v>24.59</v>
      </c>
      <c r="K17" s="4">
        <f>J17+15*(C17-B17)</f>
        <v>36.906500000000001</v>
      </c>
      <c r="L17" s="4">
        <f>J17+15*(C17-G17)</f>
        <v>30.914836666076802</v>
      </c>
      <c r="M17" s="4">
        <f t="shared" si="0"/>
        <v>-5.9916633339231993</v>
      </c>
      <c r="N17" s="4">
        <f>J17+15*(C17-I17)</f>
        <v>37.442</v>
      </c>
      <c r="O17" s="4">
        <f t="shared" si="1"/>
        <v>0.53549999999999898</v>
      </c>
    </row>
    <row r="18" spans="2:15" x14ac:dyDescent="0.35">
      <c r="B18" s="2">
        <v>3.5700000000000003E-2</v>
      </c>
      <c r="C18" s="2">
        <v>0.85680000000000001</v>
      </c>
      <c r="D18" s="1" t="s">
        <v>4</v>
      </c>
      <c r="E18" s="2">
        <v>45.58</v>
      </c>
      <c r="G18" s="2">
        <v>0.43514422226154664</v>
      </c>
      <c r="I18" s="2">
        <v>0</v>
      </c>
      <c r="J18" s="2">
        <v>24.59</v>
      </c>
      <c r="K18" s="4">
        <f>J18+20*(C18-B18)</f>
        <v>41.012</v>
      </c>
      <c r="L18" s="4">
        <f>J18+20*(C18-G18)</f>
        <v>33.023115554769063</v>
      </c>
      <c r="M18" s="4">
        <f t="shared" si="0"/>
        <v>-7.9888844452309371</v>
      </c>
      <c r="N18" s="4">
        <f>J18+20*(C18-I18)</f>
        <v>41.725999999999999</v>
      </c>
      <c r="O18" s="4">
        <f t="shared" si="1"/>
        <v>0.71399999999999864</v>
      </c>
    </row>
    <row r="22" spans="2:15" x14ac:dyDescent="0.35">
      <c r="F22" s="1" t="s">
        <v>21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Zeng</dc:creator>
  <cp:lastModifiedBy>Ying Zeng</cp:lastModifiedBy>
  <dcterms:created xsi:type="dcterms:W3CDTF">2018-08-11T21:24:02Z</dcterms:created>
  <dcterms:modified xsi:type="dcterms:W3CDTF">2019-04-02T11:20:00Z</dcterms:modified>
</cp:coreProperties>
</file>