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ll" sheetId="1" r:id="rId1"/>
    <sheet name="Diffusion from sed" sheetId="10" r:id="rId2"/>
  </sheets>
  <definedNames>
    <definedName name="_xlnm._FilterDatabase" localSheetId="0" hidden="1">All!$A$1:$X$106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0" l="1"/>
  <c r="D13" i="10"/>
  <c r="D14" i="10"/>
  <c r="J2" i="10"/>
  <c r="H2" i="10"/>
  <c r="J3" i="10" l="1"/>
  <c r="J4" i="10"/>
  <c r="J5" i="10"/>
  <c r="J6" i="10"/>
  <c r="J7" i="10"/>
  <c r="J8" i="10"/>
  <c r="J9" i="10"/>
  <c r="I3" i="10"/>
  <c r="I4" i="10"/>
  <c r="I5" i="10"/>
  <c r="I6" i="10"/>
  <c r="I7" i="10"/>
  <c r="I8" i="10"/>
  <c r="I9" i="10"/>
  <c r="I2" i="10"/>
  <c r="H3" i="10"/>
  <c r="H4" i="10"/>
  <c r="H5" i="10"/>
  <c r="H6" i="10"/>
  <c r="H7" i="10"/>
  <c r="H8" i="10"/>
  <c r="H9" i="10"/>
  <c r="P87" i="1" l="1"/>
  <c r="P42" i="1"/>
</calcChain>
</file>

<file path=xl/sharedStrings.xml><?xml version="1.0" encoding="utf-8"?>
<sst xmlns="http://schemas.openxmlformats.org/spreadsheetml/2006/main" count="390" uniqueCount="83">
  <si>
    <t>ID</t>
  </si>
  <si>
    <t>Date</t>
  </si>
  <si>
    <t>Time</t>
  </si>
  <si>
    <t>Volume</t>
  </si>
  <si>
    <t>7a</t>
  </si>
  <si>
    <t>7b</t>
  </si>
  <si>
    <t>salted</t>
  </si>
  <si>
    <t>unsalted</t>
  </si>
  <si>
    <t>HCGW1</t>
  </si>
  <si>
    <t>HCGW2</t>
  </si>
  <si>
    <t>HCGW3</t>
  </si>
  <si>
    <t>HCGW4</t>
  </si>
  <si>
    <t>HCGW5</t>
  </si>
  <si>
    <t>HCGW6</t>
  </si>
  <si>
    <t>Desorption</t>
  </si>
  <si>
    <t>Site</t>
  </si>
  <si>
    <t>OtherID</t>
  </si>
  <si>
    <t>X</t>
  </si>
  <si>
    <t>Y</t>
  </si>
  <si>
    <t>dsa</t>
  </si>
  <si>
    <t>ds</t>
  </si>
  <si>
    <t>57a</t>
  </si>
  <si>
    <t>57b</t>
  </si>
  <si>
    <t>69a</t>
  </si>
  <si>
    <t>69b</t>
  </si>
  <si>
    <t xml:space="preserve">NH4 </t>
  </si>
  <si>
    <t>PO4</t>
  </si>
  <si>
    <t>NOx</t>
  </si>
  <si>
    <t>DOC (umol/l)</t>
  </si>
  <si>
    <t>DOC % RMS</t>
  </si>
  <si>
    <t>λ224</t>
  </si>
  <si>
    <t>λ223</t>
  </si>
  <si>
    <t>λ226</t>
  </si>
  <si>
    <t>Ttransect</t>
  </si>
  <si>
    <t>pH</t>
  </si>
  <si>
    <t>Sal (ppt)</t>
  </si>
  <si>
    <t>Humbush</t>
  </si>
  <si>
    <t>Groundwater</t>
  </si>
  <si>
    <t>River or creek</t>
  </si>
  <si>
    <t>Run</t>
  </si>
  <si>
    <t>Desorb Humbush</t>
  </si>
  <si>
    <t>Desorb Rosebay</t>
  </si>
  <si>
    <t>Rosebay</t>
  </si>
  <si>
    <t>Desorb Sed4</t>
  </si>
  <si>
    <t>Sed4</t>
  </si>
  <si>
    <t>Desorb Sed5</t>
  </si>
  <si>
    <t>Sed5</t>
  </si>
  <si>
    <t>Desorb Sed6</t>
  </si>
  <si>
    <t>Sed6</t>
  </si>
  <si>
    <t>Desorb Tr15</t>
  </si>
  <si>
    <t>Tr15</t>
  </si>
  <si>
    <t>Desorb Tr18</t>
  </si>
  <si>
    <t>Tr18</t>
  </si>
  <si>
    <t>Desorb Tr20</t>
  </si>
  <si>
    <t>Tr20</t>
  </si>
  <si>
    <t>Vol (L)</t>
  </si>
  <si>
    <t>Ra 223 (dpm/100L)</t>
  </si>
  <si>
    <t xml:space="preserve">Ra223 error (dpm/100L) </t>
  </si>
  <si>
    <t>exRa224 (dpm/100L)</t>
  </si>
  <si>
    <t>exRa224 error (dpm/100L)</t>
  </si>
  <si>
    <t>226Ra dpm/100L</t>
  </si>
  <si>
    <t>2s error (dpm/100L)</t>
  </si>
  <si>
    <t>Hight (m)</t>
  </si>
  <si>
    <t>Diff coef 223</t>
  </si>
  <si>
    <t>Diff coef 224</t>
  </si>
  <si>
    <t>Diff coef 226</t>
  </si>
  <si>
    <t>Rozelle Bay</t>
  </si>
  <si>
    <t>Homebush Bay</t>
  </si>
  <si>
    <t>Rose Bay</t>
  </si>
  <si>
    <t xml:space="preserve"> Hen and Chicken Bay</t>
  </si>
  <si>
    <t>Sydney  Harbour</t>
  </si>
  <si>
    <t>Topype</t>
  </si>
  <si>
    <t>Top</t>
  </si>
  <si>
    <t>Bottom</t>
  </si>
  <si>
    <t>dsBottom</t>
  </si>
  <si>
    <t>Embayment</t>
  </si>
  <si>
    <t>Syd Harbour main channel</t>
  </si>
  <si>
    <t>GW</t>
  </si>
  <si>
    <r>
      <t>Ra 223 (dpm/100L)</t>
    </r>
    <r>
      <rPr>
        <b/>
        <sz val="10"/>
        <rFont val="Arial"/>
        <family val="2"/>
      </rPr>
      <t/>
    </r>
  </si>
  <si>
    <r>
      <t>Ra 224 (dpm/100L)</t>
    </r>
    <r>
      <rPr>
        <b/>
        <sz val="10"/>
        <rFont val="Arial"/>
        <family val="2"/>
      </rPr>
      <t/>
    </r>
  </si>
  <si>
    <t xml:space="preserve">Ra224 error (dpm/100L) </t>
  </si>
  <si>
    <r>
      <t>Ra 226 (dpm/100L)</t>
    </r>
    <r>
      <rPr>
        <b/>
        <sz val="10"/>
        <rFont val="Arial"/>
        <family val="2"/>
      </rPr>
      <t/>
    </r>
  </si>
  <si>
    <t xml:space="preserve">Ra226 error (dpm/100L)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</si>
</sst>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 applyProtection="1">
      <alignment horizontal="left"/>
    </xf>
    <xf numFmtId="2" fontId="7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1" fontId="5" fillId="0" borderId="0" xfId="0" applyNumberFormat="1" applyFont="1" applyFill="1" applyAlignment="1">
      <alignment horizontal="left"/>
    </xf>
    <xf numFmtId="11" fontId="0" fillId="0" borderId="0" xfId="0" applyNumberFormat="1" applyAlignment="1">
      <alignment horizontal="left"/>
    </xf>
    <xf numFmtId="9" fontId="0" fillId="0" borderId="0" xfId="1" applyFont="1" applyAlignment="1">
      <alignment horizontal="left"/>
    </xf>
    <xf numFmtId="2" fontId="3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2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7" fillId="0" borderId="0" xfId="0" applyNumberFormat="1" applyFont="1" applyFill="1" applyAlignment="1">
      <alignment horizontal="left" vertical="center"/>
    </xf>
    <xf numFmtId="20" fontId="7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2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tabSelected="1" zoomScale="70" zoomScaleNormal="70" workbookViewId="0">
      <pane xSplit="1" topLeftCell="I1" activePane="topRight" state="frozen"/>
      <selection pane="topRight" activeCell="Y96" sqref="Y96"/>
    </sheetView>
  </sheetViews>
  <sheetFormatPr defaultColWidth="9.140625" defaultRowHeight="14.25" x14ac:dyDescent="0.25"/>
  <cols>
    <col min="1" max="1" width="9.28515625" style="19" bestFit="1" customWidth="1"/>
    <col min="2" max="3" width="9.140625" style="19"/>
    <col min="4" max="4" width="9.28515625" style="19" bestFit="1" customWidth="1"/>
    <col min="5" max="5" width="13.28515625" style="19" bestFit="1" customWidth="1"/>
    <col min="6" max="6" width="15.28515625" style="19" bestFit="1" customWidth="1"/>
    <col min="7" max="7" width="20.7109375" style="19" customWidth="1"/>
    <col min="8" max="9" width="9.28515625" style="19" bestFit="1" customWidth="1"/>
    <col min="10" max="10" width="9.140625" style="19"/>
    <col min="11" max="11" width="32.5703125" style="19" customWidth="1"/>
    <col min="12" max="12" width="12" style="19" bestFit="1" customWidth="1"/>
    <col min="13" max="13" width="12.7109375" style="19" customWidth="1"/>
    <col min="14" max="14" width="12" style="19" bestFit="1" customWidth="1"/>
    <col min="15" max="15" width="11.85546875" style="19" customWidth="1"/>
    <col min="16" max="16" width="11.7109375" style="19" customWidth="1"/>
    <col min="17" max="17" width="12.42578125" style="19" customWidth="1"/>
    <col min="18" max="20" width="9.28515625" style="19" bestFit="1" customWidth="1"/>
    <col min="21" max="21" width="9.28515625" style="19" customWidth="1"/>
    <col min="22" max="22" width="9.140625" style="19" customWidth="1"/>
    <col min="23" max="24" width="9.28515625" style="19" bestFit="1" customWidth="1"/>
    <col min="25" max="16384" width="9.140625" style="19"/>
  </cols>
  <sheetData>
    <row r="1" spans="1:24" s="21" customFormat="1" ht="57" x14ac:dyDescent="0.25">
      <c r="A1" s="21" t="s">
        <v>0</v>
      </c>
      <c r="B1" s="21" t="s">
        <v>15</v>
      </c>
      <c r="C1" s="21" t="s">
        <v>71</v>
      </c>
      <c r="D1" s="21" t="s">
        <v>33</v>
      </c>
      <c r="E1" s="21" t="s">
        <v>17</v>
      </c>
      <c r="F1" s="21" t="s">
        <v>18</v>
      </c>
      <c r="G1" s="21" t="s">
        <v>1</v>
      </c>
      <c r="H1" s="21" t="s">
        <v>2</v>
      </c>
      <c r="I1" s="21" t="s">
        <v>3</v>
      </c>
      <c r="J1" s="21" t="s">
        <v>14</v>
      </c>
      <c r="K1" s="21" t="s">
        <v>16</v>
      </c>
      <c r="L1" s="2" t="s">
        <v>78</v>
      </c>
      <c r="M1" s="18" t="s">
        <v>57</v>
      </c>
      <c r="N1" s="2" t="s">
        <v>79</v>
      </c>
      <c r="O1" s="18" t="s">
        <v>80</v>
      </c>
      <c r="P1" s="2" t="s">
        <v>81</v>
      </c>
      <c r="Q1" s="18" t="s">
        <v>82</v>
      </c>
      <c r="R1" s="20" t="s">
        <v>25</v>
      </c>
      <c r="S1" s="20" t="s">
        <v>26</v>
      </c>
      <c r="T1" s="21" t="s">
        <v>27</v>
      </c>
      <c r="U1" s="2" t="s">
        <v>28</v>
      </c>
      <c r="V1" s="2" t="s">
        <v>29</v>
      </c>
      <c r="W1" s="21" t="s">
        <v>34</v>
      </c>
      <c r="X1" s="21" t="s">
        <v>35</v>
      </c>
    </row>
    <row r="2" spans="1:24" x14ac:dyDescent="0.25">
      <c r="A2" s="19">
        <v>1</v>
      </c>
      <c r="B2" s="19" t="s">
        <v>77</v>
      </c>
      <c r="C2" s="19" t="s">
        <v>77</v>
      </c>
      <c r="E2" s="19">
        <v>151.17596</v>
      </c>
      <c r="F2" s="19">
        <v>-33.87256</v>
      </c>
      <c r="G2" s="22">
        <v>43237</v>
      </c>
      <c r="H2" s="23">
        <v>0.54166666666666663</v>
      </c>
      <c r="I2" s="19">
        <v>5.92</v>
      </c>
      <c r="K2" s="19" t="s">
        <v>37</v>
      </c>
      <c r="L2" s="24">
        <v>14.554229287629092</v>
      </c>
      <c r="M2" s="24">
        <v>1.1520380319904064</v>
      </c>
      <c r="N2" s="24">
        <v>600.72057607423528</v>
      </c>
      <c r="O2" s="24">
        <v>167.39243756349481</v>
      </c>
      <c r="P2" s="24">
        <v>57.609459389503492</v>
      </c>
      <c r="Q2" s="24">
        <v>6.1071778691136709</v>
      </c>
      <c r="R2" s="25">
        <v>31.139999999999997</v>
      </c>
      <c r="S2" s="25">
        <v>2.7199999999999998</v>
      </c>
      <c r="T2" s="25">
        <v>0.40369999999999995</v>
      </c>
      <c r="U2" s="25">
        <v>130.80003663400134</v>
      </c>
      <c r="V2" s="25">
        <v>2.3495199017872221</v>
      </c>
      <c r="W2" s="25">
        <v>6.09</v>
      </c>
      <c r="X2" s="25">
        <v>36.799999999999997</v>
      </c>
    </row>
    <row r="3" spans="1:24" x14ac:dyDescent="0.25">
      <c r="A3" s="19">
        <v>2</v>
      </c>
      <c r="B3" s="19" t="s">
        <v>77</v>
      </c>
      <c r="C3" s="19" t="s">
        <v>77</v>
      </c>
      <c r="E3" s="19">
        <v>151.17596</v>
      </c>
      <c r="F3" s="19">
        <v>-33.87256</v>
      </c>
      <c r="G3" s="22">
        <v>43237</v>
      </c>
      <c r="H3" s="23">
        <v>0.58333333333333337</v>
      </c>
      <c r="I3" s="19">
        <v>5.9</v>
      </c>
      <c r="K3" s="19" t="s">
        <v>37</v>
      </c>
      <c r="L3" s="24">
        <v>27.890047730205342</v>
      </c>
      <c r="M3" s="24">
        <v>3.0799080295985735</v>
      </c>
      <c r="N3" s="24">
        <v>1086.3479949891691</v>
      </c>
      <c r="O3" s="24">
        <v>426.09624361419463</v>
      </c>
      <c r="P3" s="24">
        <v>65.663388298224518</v>
      </c>
      <c r="Q3" s="24">
        <v>6.5833788931503268</v>
      </c>
      <c r="R3" s="25">
        <v>18.04</v>
      </c>
      <c r="S3" s="25">
        <v>0.34800000000000003</v>
      </c>
      <c r="T3" s="25">
        <v>111.9267</v>
      </c>
      <c r="U3" s="25">
        <v>136.62817321221911</v>
      </c>
      <c r="V3" s="25">
        <v>2.1652700897021906</v>
      </c>
      <c r="W3" s="25">
        <v>6.44</v>
      </c>
      <c r="X3" s="25">
        <v>35.1</v>
      </c>
    </row>
    <row r="4" spans="1:24" x14ac:dyDescent="0.25">
      <c r="A4" s="19">
        <v>3</v>
      </c>
      <c r="B4" s="19" t="s">
        <v>77</v>
      </c>
      <c r="C4" s="19" t="s">
        <v>77</v>
      </c>
      <c r="E4" s="19">
        <v>151.17596</v>
      </c>
      <c r="F4" s="19">
        <v>-33.87256</v>
      </c>
      <c r="G4" s="22">
        <v>43237</v>
      </c>
      <c r="H4" s="23">
        <v>0.625</v>
      </c>
      <c r="I4" s="19">
        <v>6.1</v>
      </c>
      <c r="K4" s="19" t="s">
        <v>37</v>
      </c>
      <c r="L4" s="24">
        <v>38.94819790176598</v>
      </c>
      <c r="M4" s="24">
        <v>4.833246147443198</v>
      </c>
      <c r="N4" s="24">
        <v>1429.8246430623346</v>
      </c>
      <c r="O4" s="24">
        <v>634.7533964718541</v>
      </c>
      <c r="P4" s="24">
        <v>90.814935043322805</v>
      </c>
      <c r="Q4" s="24">
        <v>7.6072977683513336</v>
      </c>
      <c r="R4" s="25">
        <v>16.439999999999998</v>
      </c>
      <c r="S4" s="25">
        <v>1.51</v>
      </c>
      <c r="T4" s="25">
        <v>130.92670000000001</v>
      </c>
      <c r="U4" s="25">
        <v>138.21009599773535</v>
      </c>
      <c r="V4" s="25">
        <v>1.0231048754397722</v>
      </c>
      <c r="W4" s="25">
        <v>6.6</v>
      </c>
      <c r="X4" s="25">
        <v>34.799999999999997</v>
      </c>
    </row>
    <row r="5" spans="1:24" x14ac:dyDescent="0.25">
      <c r="A5" s="19">
        <v>4</v>
      </c>
      <c r="B5" s="19" t="s">
        <v>77</v>
      </c>
      <c r="C5" s="19" t="s">
        <v>77</v>
      </c>
      <c r="E5" s="19">
        <v>151.17596</v>
      </c>
      <c r="F5" s="19">
        <v>-33.87256</v>
      </c>
      <c r="G5" s="22">
        <v>43237</v>
      </c>
      <c r="H5" s="23">
        <v>0.66666666666666663</v>
      </c>
      <c r="I5" s="19">
        <v>6</v>
      </c>
      <c r="K5" s="19" t="s">
        <v>37</v>
      </c>
      <c r="L5" s="24">
        <v>15.888884275456119</v>
      </c>
      <c r="M5" s="24">
        <v>1.2217245942269588</v>
      </c>
      <c r="N5" s="24">
        <v>675.59770993729774</v>
      </c>
      <c r="O5" s="24">
        <v>192.35130930762725</v>
      </c>
      <c r="P5" s="24">
        <v>51.719384485018146</v>
      </c>
      <c r="Q5" s="24">
        <v>5.7380535137230524</v>
      </c>
      <c r="R5" s="25">
        <v>35.340000000000003</v>
      </c>
      <c r="S5" s="25">
        <v>1.38</v>
      </c>
      <c r="T5" s="25">
        <v>0.48370000000000002</v>
      </c>
      <c r="U5" s="25">
        <v>147.78489180480736</v>
      </c>
      <c r="V5" s="25">
        <v>2.8797698624505927</v>
      </c>
      <c r="W5" s="25">
        <v>6.35</v>
      </c>
      <c r="X5" s="25">
        <v>35.6</v>
      </c>
    </row>
    <row r="6" spans="1:24" x14ac:dyDescent="0.25">
      <c r="A6" s="19">
        <v>5</v>
      </c>
      <c r="B6" s="19" t="s">
        <v>77</v>
      </c>
      <c r="C6" s="19" t="s">
        <v>77</v>
      </c>
      <c r="E6" s="19">
        <v>151.17596</v>
      </c>
      <c r="F6" s="19">
        <v>-33.87256</v>
      </c>
      <c r="G6" s="22">
        <v>43237</v>
      </c>
      <c r="H6" s="23">
        <v>0.72916666666666663</v>
      </c>
      <c r="I6" s="19">
        <v>4.7</v>
      </c>
      <c r="K6" s="19" t="s">
        <v>37</v>
      </c>
      <c r="L6" s="24">
        <v>23.809754331477233</v>
      </c>
      <c r="M6" s="24">
        <v>1.946285219488846</v>
      </c>
      <c r="N6" s="24">
        <v>942.11448938994772</v>
      </c>
      <c r="O6" s="24">
        <v>272.1498932774806</v>
      </c>
      <c r="P6" s="24">
        <v>89.422365560953338</v>
      </c>
      <c r="Q6" s="24">
        <v>9.0567634188543984</v>
      </c>
      <c r="R6" s="25">
        <v>604.24</v>
      </c>
      <c r="S6" s="25">
        <v>5.36</v>
      </c>
      <c r="T6" s="25">
        <v>0.37670000000000003</v>
      </c>
      <c r="U6" s="25">
        <v>189.74747516797521</v>
      </c>
      <c r="V6" s="25">
        <v>2.4656502776625717</v>
      </c>
      <c r="W6" s="25">
        <v>6.53</v>
      </c>
      <c r="X6" s="25">
        <v>39.799999999999997</v>
      </c>
    </row>
    <row r="7" spans="1:24" x14ac:dyDescent="0.25">
      <c r="A7" s="19">
        <v>8</v>
      </c>
      <c r="B7" s="19" t="s">
        <v>20</v>
      </c>
      <c r="C7" s="19" t="s">
        <v>19</v>
      </c>
      <c r="E7" s="19">
        <v>151.17580000000001</v>
      </c>
      <c r="F7" s="19">
        <v>-33.879600000000003</v>
      </c>
      <c r="G7" s="22">
        <v>43237</v>
      </c>
      <c r="H7" s="23">
        <v>0.89583333333333337</v>
      </c>
      <c r="I7" s="19">
        <v>60</v>
      </c>
      <c r="J7" s="19" t="s">
        <v>6</v>
      </c>
      <c r="K7" s="19" t="s">
        <v>38</v>
      </c>
      <c r="L7" s="24">
        <v>0.52125183509525397</v>
      </c>
      <c r="M7" s="24">
        <v>1.7930310692528453E-2</v>
      </c>
      <c r="N7" s="24">
        <v>7.9544636064835155</v>
      </c>
      <c r="O7" s="24">
        <v>0.97930418368909178</v>
      </c>
      <c r="P7" s="24">
        <v>1.8026873186170012</v>
      </c>
      <c r="Q7" s="24">
        <v>0.34547577463532719</v>
      </c>
      <c r="R7" s="25">
        <v>5.9509999999999996</v>
      </c>
      <c r="S7" s="25">
        <v>2.9210000000000003</v>
      </c>
      <c r="T7" s="25">
        <v>156.94</v>
      </c>
      <c r="U7" s="25">
        <v>717.52687187258039</v>
      </c>
      <c r="V7" s="25">
        <v>8.3052076524540759</v>
      </c>
      <c r="W7" s="25">
        <v>7.57</v>
      </c>
      <c r="X7" s="25">
        <v>0.4</v>
      </c>
    </row>
    <row r="8" spans="1:24" x14ac:dyDescent="0.25">
      <c r="A8" s="19">
        <v>9</v>
      </c>
      <c r="B8" s="19" t="s">
        <v>75</v>
      </c>
      <c r="C8" s="19" t="s">
        <v>72</v>
      </c>
      <c r="E8" s="19">
        <v>151.17589000000001</v>
      </c>
      <c r="F8" s="19">
        <v>-33.872129999999999</v>
      </c>
      <c r="G8" s="22">
        <v>43238</v>
      </c>
      <c r="H8" s="23">
        <v>0.34027777777777773</v>
      </c>
      <c r="I8" s="19">
        <v>100</v>
      </c>
      <c r="K8" s="19" t="s">
        <v>66</v>
      </c>
      <c r="L8" s="24">
        <v>1.2980120402624766</v>
      </c>
      <c r="M8" s="24">
        <v>0.1436213271124345</v>
      </c>
      <c r="N8" s="24">
        <v>2.7866520493913987</v>
      </c>
      <c r="O8" s="24">
        <v>0.85433970558232575</v>
      </c>
      <c r="P8" s="24">
        <v>12.995570690253743</v>
      </c>
      <c r="Q8" s="24">
        <v>0.90547222534714999</v>
      </c>
      <c r="R8" s="25">
        <v>4.7309999999999999</v>
      </c>
      <c r="S8" s="25">
        <v>0.51</v>
      </c>
      <c r="T8" s="25">
        <v>0.67599999999999993</v>
      </c>
      <c r="U8" s="25">
        <v>63.609947796548077</v>
      </c>
      <c r="V8" s="25">
        <v>2.2998205461685162</v>
      </c>
      <c r="W8" s="25">
        <v>7.24</v>
      </c>
      <c r="X8" s="19">
        <v>33.953666864411545</v>
      </c>
    </row>
    <row r="9" spans="1:24" x14ac:dyDescent="0.25">
      <c r="A9" s="19">
        <v>10</v>
      </c>
      <c r="B9" s="19" t="s">
        <v>75</v>
      </c>
      <c r="C9" s="19" t="s">
        <v>73</v>
      </c>
      <c r="E9" s="19">
        <v>151.17589000000001</v>
      </c>
      <c r="F9" s="19">
        <v>-33.872129999999999</v>
      </c>
      <c r="G9" s="22">
        <v>43238</v>
      </c>
      <c r="H9" s="23">
        <v>0.34722222222222227</v>
      </c>
      <c r="I9" s="19">
        <v>100</v>
      </c>
      <c r="K9" s="19" t="s">
        <v>66</v>
      </c>
      <c r="L9" s="24">
        <v>1.460893426428272</v>
      </c>
      <c r="M9" s="24">
        <v>0.16918369996025773</v>
      </c>
      <c r="N9" s="24">
        <v>32.590740374734644</v>
      </c>
      <c r="O9" s="24">
        <v>11.882551415060178</v>
      </c>
      <c r="P9" s="24">
        <v>7.9337383465031257</v>
      </c>
      <c r="Q9" s="24">
        <v>0.71318859948585156</v>
      </c>
      <c r="R9" s="25">
        <v>4.8109999999999999</v>
      </c>
      <c r="S9" s="25">
        <v>0.56299999999999994</v>
      </c>
      <c r="T9" s="25">
        <v>0.5109999999999999</v>
      </c>
      <c r="U9" s="25">
        <v>65.441647863987953</v>
      </c>
      <c r="V9" s="25">
        <v>1.2718036681058982</v>
      </c>
      <c r="W9" s="25">
        <v>7.95</v>
      </c>
      <c r="X9" s="19">
        <v>34.962492750554475</v>
      </c>
    </row>
    <row r="10" spans="1:24" x14ac:dyDescent="0.25">
      <c r="A10" s="19">
        <v>11</v>
      </c>
      <c r="B10" s="19" t="s">
        <v>75</v>
      </c>
      <c r="C10" s="19" t="s">
        <v>72</v>
      </c>
      <c r="E10" s="19">
        <v>151.18075999999999</v>
      </c>
      <c r="F10" s="19">
        <v>-33.870449999999998</v>
      </c>
      <c r="G10" s="22">
        <v>43238</v>
      </c>
      <c r="H10" s="23">
        <v>0.37847222222222227</v>
      </c>
      <c r="I10" s="19">
        <v>100</v>
      </c>
      <c r="K10" s="19" t="s">
        <v>66</v>
      </c>
      <c r="L10" s="24">
        <v>1.6558446287240285</v>
      </c>
      <c r="M10" s="24">
        <v>0.212791982463055</v>
      </c>
      <c r="N10" s="24">
        <v>52.739712259415121</v>
      </c>
      <c r="O10" s="24">
        <v>24.166814936318161</v>
      </c>
      <c r="P10" s="24">
        <v>12.844043180303997</v>
      </c>
      <c r="Q10" s="24">
        <v>0.90651762334701602</v>
      </c>
      <c r="R10" s="25">
        <v>4.7909999999999995</v>
      </c>
      <c r="S10" s="25">
        <v>0.56699999999999995</v>
      </c>
      <c r="T10" s="25">
        <v>0.49100000000000005</v>
      </c>
      <c r="U10" s="25">
        <v>51.870415546138027</v>
      </c>
      <c r="V10" s="25">
        <v>0.89801536337673704</v>
      </c>
      <c r="W10" s="25">
        <v>7.88</v>
      </c>
      <c r="X10" s="19">
        <v>34.722329456102038</v>
      </c>
    </row>
    <row r="11" spans="1:24" x14ac:dyDescent="0.25">
      <c r="A11" s="19">
        <v>12</v>
      </c>
      <c r="B11" s="19" t="s">
        <v>75</v>
      </c>
      <c r="C11" s="19" t="s">
        <v>73</v>
      </c>
      <c r="E11" s="19">
        <v>151.18075999999999</v>
      </c>
      <c r="F11" s="19">
        <v>-33.870449999999998</v>
      </c>
      <c r="G11" s="22">
        <v>43238</v>
      </c>
      <c r="H11" s="23">
        <v>0.37847222222222227</v>
      </c>
      <c r="I11" s="19">
        <v>100</v>
      </c>
      <c r="K11" s="19" t="s">
        <v>66</v>
      </c>
      <c r="L11" s="24">
        <v>1.438692673263829</v>
      </c>
      <c r="M11" s="24">
        <v>0.15356981471442283</v>
      </c>
      <c r="N11" s="24">
        <v>13.129142211008691</v>
      </c>
      <c r="O11" s="24">
        <v>3.8949258224639225</v>
      </c>
      <c r="P11" s="24">
        <v>9.7926796341807556</v>
      </c>
      <c r="Q11" s="24">
        <v>0.78470032357880903</v>
      </c>
      <c r="R11" s="25">
        <v>4.7909999999999995</v>
      </c>
      <c r="S11" s="25">
        <v>0.45700000000000002</v>
      </c>
      <c r="T11" s="25">
        <v>0.49100000000000005</v>
      </c>
      <c r="U11" s="25">
        <v>62.86061595077723</v>
      </c>
      <c r="V11" s="25">
        <v>0.48069660318685087</v>
      </c>
      <c r="W11" s="25">
        <v>7.93</v>
      </c>
      <c r="X11" s="19">
        <v>34.913259249148545</v>
      </c>
    </row>
    <row r="12" spans="1:24" x14ac:dyDescent="0.25">
      <c r="A12" s="19">
        <v>13</v>
      </c>
      <c r="B12" s="19" t="s">
        <v>75</v>
      </c>
      <c r="C12" s="19" t="s">
        <v>72</v>
      </c>
      <c r="E12" s="19">
        <v>151.18547000000001</v>
      </c>
      <c r="F12" s="19">
        <v>-33.870379999999997</v>
      </c>
      <c r="G12" s="22">
        <v>43238</v>
      </c>
      <c r="H12" s="23">
        <v>0.41666666666666669</v>
      </c>
      <c r="I12" s="19">
        <v>100</v>
      </c>
      <c r="K12" s="19" t="s">
        <v>66</v>
      </c>
      <c r="L12" s="24">
        <v>9.0978139014460204</v>
      </c>
      <c r="M12" s="24">
        <v>1.3225857693240237</v>
      </c>
      <c r="N12" s="24">
        <v>27.305125856459973</v>
      </c>
      <c r="O12" s="24">
        <v>10.028163072332449</v>
      </c>
      <c r="P12" s="24">
        <v>11</v>
      </c>
      <c r="Q12" s="24">
        <v>0.48377414674149027</v>
      </c>
      <c r="R12" s="25">
        <v>3.802</v>
      </c>
      <c r="S12" s="25">
        <v>0.54530000000000001</v>
      </c>
      <c r="T12" s="25">
        <v>0.48300000000000004</v>
      </c>
      <c r="U12" s="25">
        <v>41.379769705346071</v>
      </c>
      <c r="V12" s="25">
        <v>0.3466352501463103</v>
      </c>
      <c r="W12" s="25">
        <v>7.77</v>
      </c>
      <c r="X12" s="19">
        <v>34.339458466816765</v>
      </c>
    </row>
    <row r="13" spans="1:24" x14ac:dyDescent="0.25">
      <c r="A13" s="19">
        <v>14</v>
      </c>
      <c r="B13" s="19" t="s">
        <v>75</v>
      </c>
      <c r="C13" s="19" t="s">
        <v>73</v>
      </c>
      <c r="E13" s="19">
        <v>151.18968000000001</v>
      </c>
      <c r="F13" s="19">
        <v>-33.872950000000003</v>
      </c>
      <c r="G13" s="22">
        <v>43238</v>
      </c>
      <c r="H13" s="23">
        <v>0.44444444444444442</v>
      </c>
      <c r="I13" s="19">
        <v>100</v>
      </c>
      <c r="K13" s="19" t="s">
        <v>66</v>
      </c>
      <c r="L13" s="24">
        <v>1.3223227504981472</v>
      </c>
      <c r="M13" s="24">
        <v>0.14354054949317993</v>
      </c>
      <c r="N13" s="24">
        <v>29.278168606780074</v>
      </c>
      <c r="O13" s="24">
        <v>9.9431807248241046</v>
      </c>
      <c r="P13" s="24">
        <v>11.928125241178144</v>
      </c>
      <c r="Q13" s="24">
        <v>0.52510456404626626</v>
      </c>
      <c r="R13" s="25">
        <v>4.0619999999999994</v>
      </c>
      <c r="S13" s="25">
        <v>0.48729999999999996</v>
      </c>
      <c r="T13" s="25">
        <v>0.48400000000000004</v>
      </c>
      <c r="U13" s="25">
        <v>65.025352394115259</v>
      </c>
      <c r="V13" s="25">
        <v>0.63042768484770539</v>
      </c>
      <c r="W13" s="25">
        <v>8.06</v>
      </c>
      <c r="X13" s="19">
        <v>35.023131203212095</v>
      </c>
    </row>
    <row r="14" spans="1:24" x14ac:dyDescent="0.25">
      <c r="A14" s="19">
        <v>15</v>
      </c>
      <c r="B14" s="19" t="s">
        <v>75</v>
      </c>
      <c r="C14" s="19" t="s">
        <v>72</v>
      </c>
      <c r="E14" s="19">
        <v>151.18968000000001</v>
      </c>
      <c r="F14" s="19">
        <v>-33.872950000000003</v>
      </c>
      <c r="G14" s="22">
        <v>43238</v>
      </c>
      <c r="H14" s="23">
        <v>0.44444444444444442</v>
      </c>
      <c r="I14" s="19">
        <v>100</v>
      </c>
      <c r="K14" s="19" t="s">
        <v>66</v>
      </c>
      <c r="L14" s="24">
        <v>0.85635490792284452</v>
      </c>
      <c r="M14" s="24">
        <v>7.5714619342572134E-2</v>
      </c>
      <c r="N14" s="24">
        <v>10.249203071624839</v>
      </c>
      <c r="O14" s="24">
        <v>2.9300067970941268</v>
      </c>
      <c r="P14" s="24">
        <v>11.098059716705398</v>
      </c>
      <c r="Q14" s="24">
        <v>0.92078519046284046</v>
      </c>
      <c r="R14" s="25">
        <v>3.0420000000000003</v>
      </c>
      <c r="S14" s="25">
        <v>0.52629999999999999</v>
      </c>
      <c r="T14" s="25">
        <v>0.48600000000000004</v>
      </c>
      <c r="U14" s="25">
        <v>45.709242592022115</v>
      </c>
      <c r="V14" s="25">
        <v>1.0094628666923831</v>
      </c>
      <c r="W14" s="25">
        <v>7.99</v>
      </c>
      <c r="X14" s="19">
        <v>34.861130499270082</v>
      </c>
    </row>
    <row r="15" spans="1:24" x14ac:dyDescent="0.25">
      <c r="A15" s="19">
        <v>16</v>
      </c>
      <c r="B15" s="19" t="s">
        <v>75</v>
      </c>
      <c r="C15" s="19" t="s">
        <v>72</v>
      </c>
      <c r="E15" s="19">
        <v>151.1815</v>
      </c>
      <c r="F15" s="19">
        <v>-33.869619999999998</v>
      </c>
      <c r="G15" s="22">
        <v>43238</v>
      </c>
      <c r="H15" s="23">
        <v>0.47569444444444442</v>
      </c>
      <c r="I15" s="19">
        <v>100</v>
      </c>
      <c r="K15" s="19" t="s">
        <v>66</v>
      </c>
      <c r="L15" s="24">
        <v>0.69894257098224244</v>
      </c>
      <c r="M15" s="24">
        <v>5.3692534740329749E-2</v>
      </c>
      <c r="N15" s="24">
        <v>4.5762547001295903</v>
      </c>
      <c r="O15" s="24">
        <v>0.93424725827904409</v>
      </c>
      <c r="P15" s="24">
        <v>7.709592023906076</v>
      </c>
      <c r="Q15" s="24">
        <v>0.71198751502102975</v>
      </c>
      <c r="R15" s="25">
        <v>3.7020000000000004</v>
      </c>
      <c r="S15" s="25">
        <v>0.5403</v>
      </c>
      <c r="T15" s="25">
        <v>0.47400000000000003</v>
      </c>
      <c r="U15" s="25">
        <v>48.62331088113099</v>
      </c>
      <c r="V15" s="25">
        <v>0.37543604892494975</v>
      </c>
      <c r="W15" s="25">
        <v>7.88</v>
      </c>
      <c r="X15" s="19">
        <v>35.001379822734414</v>
      </c>
    </row>
    <row r="16" spans="1:24" x14ac:dyDescent="0.25">
      <c r="A16" s="19">
        <v>17</v>
      </c>
      <c r="B16" s="19" t="s">
        <v>75</v>
      </c>
      <c r="C16" s="19" t="s">
        <v>72</v>
      </c>
      <c r="E16" s="19">
        <v>151.18870000000001</v>
      </c>
      <c r="F16" s="19">
        <v>-33.863660000000003</v>
      </c>
      <c r="G16" s="22">
        <v>43238</v>
      </c>
      <c r="H16" s="23">
        <v>0.48958333333333331</v>
      </c>
      <c r="I16" s="19">
        <v>66</v>
      </c>
      <c r="K16" s="19" t="s">
        <v>66</v>
      </c>
      <c r="L16" s="24">
        <v>1.4345693620005577</v>
      </c>
      <c r="M16" s="24">
        <v>0.11999744149871064</v>
      </c>
      <c r="N16" s="24">
        <v>7.694842971990969</v>
      </c>
      <c r="O16" s="24">
        <v>1.6150752997636906</v>
      </c>
      <c r="P16" s="24">
        <v>12.707105763958113</v>
      </c>
      <c r="Q16" s="24">
        <v>0.70927371392680127</v>
      </c>
      <c r="R16" s="25">
        <v>3.8519999999999999</v>
      </c>
      <c r="S16" s="25">
        <v>0.48129999999999995</v>
      </c>
      <c r="T16" s="25">
        <v>0.46600000000000003</v>
      </c>
      <c r="U16" s="25">
        <v>52.20345192203618</v>
      </c>
      <c r="V16" s="25">
        <v>0.69327050029261894</v>
      </c>
      <c r="W16" s="25">
        <v>7.88</v>
      </c>
      <c r="X16" s="19">
        <v>34.996497499955197</v>
      </c>
    </row>
    <row r="17" spans="1:24" x14ac:dyDescent="0.25">
      <c r="A17" s="19">
        <v>18</v>
      </c>
      <c r="B17" s="19" t="s">
        <v>75</v>
      </c>
      <c r="C17" s="19" t="s">
        <v>72</v>
      </c>
      <c r="E17" s="19">
        <v>151.19640000000001</v>
      </c>
      <c r="F17" s="19">
        <v>-33.861879999999999</v>
      </c>
      <c r="G17" s="22">
        <v>43238</v>
      </c>
      <c r="H17" s="23">
        <v>0.52430555555555558</v>
      </c>
      <c r="I17" s="19">
        <v>100</v>
      </c>
      <c r="K17" s="19" t="s">
        <v>66</v>
      </c>
      <c r="L17" s="24">
        <v>1.1946405811065646</v>
      </c>
      <c r="M17" s="24">
        <v>0.10894579474203961</v>
      </c>
      <c r="N17" s="24">
        <v>9.0958108135573923</v>
      </c>
      <c r="O17" s="24">
        <v>2.2478823055032091</v>
      </c>
      <c r="P17" s="24">
        <v>6.1122085191682505</v>
      </c>
      <c r="Q17" s="24">
        <v>0.40281166555137249</v>
      </c>
      <c r="R17" s="25">
        <v>3.8720000000000003</v>
      </c>
      <c r="S17" s="25">
        <v>0.55730000000000002</v>
      </c>
      <c r="T17" s="25">
        <v>0.47400000000000003</v>
      </c>
      <c r="U17" s="25">
        <v>61.944765917057289</v>
      </c>
      <c r="V17" s="25">
        <v>0.24977728192361681</v>
      </c>
      <c r="W17" s="25">
        <v>7.79</v>
      </c>
      <c r="X17" s="19">
        <v>34.999132141724118</v>
      </c>
    </row>
    <row r="18" spans="1:24" x14ac:dyDescent="0.25">
      <c r="A18" s="19">
        <v>19</v>
      </c>
      <c r="B18" s="19" t="s">
        <v>75</v>
      </c>
      <c r="C18" s="19" t="s">
        <v>72</v>
      </c>
      <c r="E18" s="19">
        <v>151.19954000000001</v>
      </c>
      <c r="F18" s="19">
        <v>-33.867699999999999</v>
      </c>
      <c r="G18" s="22">
        <v>43238</v>
      </c>
      <c r="H18" s="23">
        <v>0.54166666666666663</v>
      </c>
      <c r="I18" s="19">
        <v>100</v>
      </c>
      <c r="K18" s="19" t="s">
        <v>66</v>
      </c>
      <c r="L18" s="24">
        <v>1.0077191914511325</v>
      </c>
      <c r="M18" s="24">
        <v>8.7176448598822107E-2</v>
      </c>
      <c r="N18" s="24">
        <v>11.041888669090675</v>
      </c>
      <c r="O18" s="24">
        <v>2.9575112561071966</v>
      </c>
      <c r="P18" s="24">
        <v>13.349674992590421</v>
      </c>
      <c r="Q18" s="24">
        <v>0.59480313359581216</v>
      </c>
      <c r="R18" s="25">
        <v>3.8420000000000001</v>
      </c>
      <c r="S18" s="25">
        <v>0.59430000000000005</v>
      </c>
      <c r="T18" s="25">
        <v>0.47000000000000003</v>
      </c>
      <c r="U18" s="25">
        <v>43.711024336633173</v>
      </c>
      <c r="V18" s="25">
        <v>0.66084857112356576</v>
      </c>
      <c r="W18" s="25">
        <v>7.74</v>
      </c>
      <c r="X18" s="19">
        <v>34.924276996140904</v>
      </c>
    </row>
    <row r="19" spans="1:24" x14ac:dyDescent="0.25">
      <c r="A19" s="19">
        <v>20</v>
      </c>
      <c r="B19" s="19" t="s">
        <v>75</v>
      </c>
      <c r="C19" s="19" t="s">
        <v>73</v>
      </c>
      <c r="E19" s="19">
        <v>151.19954000000001</v>
      </c>
      <c r="F19" s="19">
        <v>-33.867699999999999</v>
      </c>
      <c r="G19" s="22">
        <v>43238</v>
      </c>
      <c r="H19" s="23">
        <v>0.54166666666666663</v>
      </c>
      <c r="I19" s="19">
        <v>100</v>
      </c>
      <c r="K19" s="19" t="s">
        <v>66</v>
      </c>
      <c r="L19" s="24">
        <v>1.3772151548816467</v>
      </c>
      <c r="M19" s="24">
        <v>0.12883804455265205</v>
      </c>
      <c r="N19" s="24">
        <v>10.726876043864635</v>
      </c>
      <c r="O19" s="24">
        <v>2.6827442456313633</v>
      </c>
      <c r="P19" s="24">
        <v>3.8353376533504879</v>
      </c>
      <c r="Q19" s="24">
        <v>0.31605699641318902</v>
      </c>
      <c r="R19" s="25">
        <v>3.9319999999999999</v>
      </c>
      <c r="S19" s="25">
        <v>0.55730000000000002</v>
      </c>
      <c r="T19" s="25">
        <v>0.47200000000000003</v>
      </c>
      <c r="U19" s="25">
        <v>47.957238129334669</v>
      </c>
      <c r="V19" s="25">
        <v>0.71136601075021133</v>
      </c>
      <c r="W19" s="25">
        <v>7.76</v>
      </c>
      <c r="X19" s="19">
        <v>35.046563775613407</v>
      </c>
    </row>
    <row r="20" spans="1:24" x14ac:dyDescent="0.25">
      <c r="A20" s="19">
        <v>21</v>
      </c>
      <c r="B20" s="19" t="s">
        <v>75</v>
      </c>
      <c r="C20" s="19" t="s">
        <v>72</v>
      </c>
      <c r="E20" s="19">
        <v>151.19968</v>
      </c>
      <c r="F20" s="19">
        <v>-33.860779999999998</v>
      </c>
      <c r="G20" s="22">
        <v>43238</v>
      </c>
      <c r="H20" s="23">
        <v>0.5625</v>
      </c>
      <c r="I20" s="19">
        <v>100</v>
      </c>
      <c r="K20" s="19" t="s">
        <v>66</v>
      </c>
      <c r="L20" s="24">
        <v>1.3782981078652445</v>
      </c>
      <c r="M20" s="24">
        <v>0.12531307163095171</v>
      </c>
      <c r="N20" s="24">
        <v>16.985183636115678</v>
      </c>
      <c r="O20" s="24">
        <v>3.7282456825872856</v>
      </c>
      <c r="P20" s="24">
        <v>1.2572812854003559</v>
      </c>
      <c r="Q20" s="24">
        <v>0.191711640859</v>
      </c>
      <c r="R20" s="25">
        <v>3.8820000000000001</v>
      </c>
      <c r="S20" s="25">
        <v>0.55930000000000002</v>
      </c>
      <c r="T20" s="25">
        <v>0.46900000000000003</v>
      </c>
      <c r="U20" s="25">
        <v>41.879324269193305</v>
      </c>
      <c r="V20" s="25">
        <v>0.61371233948329229</v>
      </c>
      <c r="W20" s="25">
        <v>8.0299999999999994</v>
      </c>
      <c r="X20" s="19">
        <v>35.02125843575655</v>
      </c>
    </row>
    <row r="21" spans="1:24" x14ac:dyDescent="0.25">
      <c r="A21" s="19">
        <v>22</v>
      </c>
      <c r="B21" s="19" t="s">
        <v>75</v>
      </c>
      <c r="C21" s="19" t="s">
        <v>72</v>
      </c>
      <c r="E21" s="19">
        <v>151.20038</v>
      </c>
      <c r="F21" s="19">
        <v>-33.851669999999999</v>
      </c>
      <c r="G21" s="22">
        <v>43238</v>
      </c>
      <c r="H21" s="23">
        <v>0.57291666666666663</v>
      </c>
      <c r="I21" s="19">
        <v>100</v>
      </c>
      <c r="K21" s="19" t="s">
        <v>66</v>
      </c>
      <c r="L21" s="24">
        <v>0.87836757520147524</v>
      </c>
      <c r="M21" s="24">
        <v>6.8725079117070736E-2</v>
      </c>
      <c r="N21" s="24">
        <v>16.834108680347594</v>
      </c>
      <c r="O21" s="24">
        <v>3.7875784386312437</v>
      </c>
      <c r="P21" s="24">
        <v>2.1928501735356796</v>
      </c>
      <c r="Q21" s="24">
        <v>0.22766662693312906</v>
      </c>
      <c r="R21" s="25">
        <v>3.9020000000000006</v>
      </c>
      <c r="S21" s="25">
        <v>0.56830000000000003</v>
      </c>
      <c r="T21" s="25">
        <v>0.46900000000000003</v>
      </c>
      <c r="U21" s="25">
        <v>48.789829069080071</v>
      </c>
      <c r="V21" s="25">
        <v>0.83397743685861958</v>
      </c>
      <c r="W21" s="25">
        <v>8.0299999999999994</v>
      </c>
      <c r="X21" s="19">
        <v>35.179706281779659</v>
      </c>
    </row>
    <row r="22" spans="1:24" x14ac:dyDescent="0.25">
      <c r="A22" s="19">
        <v>23</v>
      </c>
      <c r="B22" s="19" t="s">
        <v>76</v>
      </c>
      <c r="C22" s="19" t="s">
        <v>72</v>
      </c>
      <c r="D22" s="19">
        <v>20</v>
      </c>
      <c r="E22" s="19">
        <v>151.27637999999999</v>
      </c>
      <c r="F22" s="19">
        <v>-33.827509999999997</v>
      </c>
      <c r="G22" s="22">
        <v>43239</v>
      </c>
      <c r="H22" s="23">
        <v>0.37013888888888885</v>
      </c>
      <c r="I22" s="19">
        <v>100</v>
      </c>
      <c r="K22" s="19" t="s">
        <v>70</v>
      </c>
      <c r="L22" s="24">
        <v>0.2195253308621552</v>
      </c>
      <c r="M22" s="24">
        <v>6.1651923425983376E-3</v>
      </c>
      <c r="N22" s="24">
        <v>1.9102114771275769</v>
      </c>
      <c r="O22" s="24">
        <v>0.15375467952067043</v>
      </c>
      <c r="P22" s="24">
        <v>9.6644782947372896</v>
      </c>
      <c r="Q22" s="24">
        <v>0.51131755526776979</v>
      </c>
      <c r="R22" s="25">
        <v>4.0019999999999998</v>
      </c>
      <c r="S22" s="25">
        <v>0.52829999999999999</v>
      </c>
      <c r="T22" s="25">
        <v>0.47100000000000003</v>
      </c>
      <c r="U22" s="25">
        <v>34.302746717510217</v>
      </c>
      <c r="V22" s="25">
        <v>0.17331762507315573</v>
      </c>
      <c r="W22" s="25">
        <v>8.0299999999999994</v>
      </c>
      <c r="X22" s="19">
        <v>35.620536289182091</v>
      </c>
    </row>
    <row r="23" spans="1:24" x14ac:dyDescent="0.25">
      <c r="A23" s="19">
        <v>24</v>
      </c>
      <c r="B23" s="19" t="s">
        <v>76</v>
      </c>
      <c r="C23" s="19" t="s">
        <v>73</v>
      </c>
      <c r="D23" s="19">
        <v>20</v>
      </c>
      <c r="E23" s="19">
        <v>151.27637999999999</v>
      </c>
      <c r="F23" s="19">
        <v>-33.827509999999997</v>
      </c>
      <c r="G23" s="22">
        <v>43239</v>
      </c>
      <c r="H23" s="23">
        <v>0.37013888888888885</v>
      </c>
      <c r="I23" s="19">
        <v>100</v>
      </c>
      <c r="K23" s="19" t="s">
        <v>70</v>
      </c>
      <c r="L23" s="24">
        <v>0.28689803147193399</v>
      </c>
      <c r="M23" s="24">
        <v>9.1347486782533283E-3</v>
      </c>
      <c r="N23" s="24">
        <v>2.1787911033030944</v>
      </c>
      <c r="O23" s="24">
        <v>0.19346944837296426</v>
      </c>
      <c r="P23" s="24">
        <v>9.894172600554926</v>
      </c>
      <c r="Q23" s="24">
        <v>0.51508031864394399</v>
      </c>
      <c r="R23" s="25">
        <v>3.8220000000000005</v>
      </c>
      <c r="S23" s="25">
        <v>0.55730000000000002</v>
      </c>
      <c r="T23" s="25">
        <v>0.45500000000000002</v>
      </c>
      <c r="U23" s="25">
        <v>41.546287893295144</v>
      </c>
      <c r="V23" s="25">
        <v>0.50186198750628719</v>
      </c>
      <c r="W23" s="25">
        <v>8.4499999999999993</v>
      </c>
      <c r="X23" s="19">
        <v>34.336175561704955</v>
      </c>
    </row>
    <row r="24" spans="1:24" x14ac:dyDescent="0.25">
      <c r="A24" s="19">
        <v>25</v>
      </c>
      <c r="B24" s="19" t="s">
        <v>76</v>
      </c>
      <c r="C24" s="19" t="s">
        <v>72</v>
      </c>
      <c r="D24" s="19">
        <v>19</v>
      </c>
      <c r="E24" s="19">
        <v>151.26742999999999</v>
      </c>
      <c r="F24" s="19">
        <v>-33.840020000000003</v>
      </c>
      <c r="G24" s="22">
        <v>43239</v>
      </c>
      <c r="H24" s="23">
        <v>0.35416666666666669</v>
      </c>
      <c r="I24" s="19">
        <v>100</v>
      </c>
      <c r="K24" s="19" t="s">
        <v>70</v>
      </c>
      <c r="L24" s="24">
        <v>5.721791215724336E-2</v>
      </c>
      <c r="M24" s="24">
        <v>1.1532289640161894E-3</v>
      </c>
      <c r="N24" s="24">
        <v>2.3699339607119154</v>
      </c>
      <c r="O24" s="24">
        <v>0.22404286596317047</v>
      </c>
      <c r="P24" s="24">
        <v>1.9652494597938017</v>
      </c>
      <c r="Q24" s="24">
        <v>0.26560966160386029</v>
      </c>
      <c r="R24" s="25">
        <v>3.8720000000000003</v>
      </c>
      <c r="S24" s="25">
        <v>0.46130000000000004</v>
      </c>
      <c r="T24" s="25">
        <v>0.45400000000000001</v>
      </c>
      <c r="U24" s="25">
        <v>42.961692490862312</v>
      </c>
      <c r="V24" s="25">
        <v>0.26764054165571927</v>
      </c>
      <c r="W24" s="25">
        <v>7.96</v>
      </c>
      <c r="X24" s="19">
        <v>35.554318772862139</v>
      </c>
    </row>
    <row r="25" spans="1:24" x14ac:dyDescent="0.25">
      <c r="A25" s="19">
        <v>26</v>
      </c>
      <c r="B25" s="19" t="s">
        <v>76</v>
      </c>
      <c r="C25" s="19" t="s">
        <v>73</v>
      </c>
      <c r="D25" s="19">
        <v>19</v>
      </c>
      <c r="E25" s="19">
        <v>151.26742999999999</v>
      </c>
      <c r="F25" s="19">
        <v>-33.840020000000003</v>
      </c>
      <c r="G25" s="22">
        <v>43239</v>
      </c>
      <c r="H25" s="23">
        <v>0.35416666666666669</v>
      </c>
      <c r="I25" s="19">
        <v>100</v>
      </c>
      <c r="K25" s="19" t="s">
        <v>70</v>
      </c>
      <c r="L25" s="24">
        <v>0.63833080492335537</v>
      </c>
      <c r="M25" s="24">
        <v>3.0367750430885902E-2</v>
      </c>
      <c r="N25" s="24">
        <v>11.233318498363696</v>
      </c>
      <c r="O25" s="24">
        <v>1.5450814817208118</v>
      </c>
      <c r="P25" s="24">
        <v>2.5496364555644071</v>
      </c>
      <c r="Q25" s="24">
        <v>0.31627072900463099</v>
      </c>
      <c r="R25" s="25">
        <v>4.1419999999999995</v>
      </c>
      <c r="S25" s="25">
        <v>0.50029999999999997</v>
      </c>
      <c r="T25" s="25">
        <v>0.46400000000000002</v>
      </c>
      <c r="U25" s="25">
        <v>60.695879507439194</v>
      </c>
      <c r="V25" s="25">
        <v>1.226483041176305</v>
      </c>
      <c r="W25" s="25">
        <v>8</v>
      </c>
      <c r="X25" s="19">
        <v>34.461927177887127</v>
      </c>
    </row>
    <row r="26" spans="1:24" x14ac:dyDescent="0.25">
      <c r="A26" s="19">
        <v>27</v>
      </c>
      <c r="B26" s="19" t="s">
        <v>76</v>
      </c>
      <c r="C26" s="19" t="s">
        <v>72</v>
      </c>
      <c r="D26" s="19">
        <v>18</v>
      </c>
      <c r="E26" s="19">
        <v>151.25973999999999</v>
      </c>
      <c r="F26" s="19">
        <v>-33.845680000000002</v>
      </c>
      <c r="G26" s="22">
        <v>43239</v>
      </c>
      <c r="H26" s="23">
        <v>0.36805555555555558</v>
      </c>
      <c r="I26" s="19">
        <v>85</v>
      </c>
      <c r="K26" s="19" t="s">
        <v>70</v>
      </c>
      <c r="L26" s="24">
        <v>0.56095112703831362</v>
      </c>
      <c r="M26" s="24">
        <v>2.2618870377273156E-2</v>
      </c>
      <c r="N26" s="24">
        <v>2.9898470225487621</v>
      </c>
      <c r="O26" s="24">
        <v>0.31651514362403371</v>
      </c>
      <c r="P26" s="24">
        <v>8.7968378775857801</v>
      </c>
      <c r="Q26" s="24">
        <v>1.0571488484882376</v>
      </c>
      <c r="R26" s="25">
        <v>3.8919999999999999</v>
      </c>
      <c r="S26" s="25">
        <v>0.51629999999999998</v>
      </c>
      <c r="T26" s="25">
        <v>0.47800000000000004</v>
      </c>
      <c r="U26" s="25">
        <v>42.628656114964159</v>
      </c>
      <c r="V26" s="25">
        <v>0.41906158315894765</v>
      </c>
      <c r="W26" s="25">
        <v>8.0299999999999994</v>
      </c>
      <c r="X26" s="19">
        <v>35.430541619169468</v>
      </c>
    </row>
    <row r="27" spans="1:24" x14ac:dyDescent="0.25">
      <c r="A27" s="19">
        <v>28</v>
      </c>
      <c r="B27" s="19" t="s">
        <v>76</v>
      </c>
      <c r="C27" s="19" t="s">
        <v>73</v>
      </c>
      <c r="D27" s="19">
        <v>18</v>
      </c>
      <c r="E27" s="19">
        <v>151.25973999999999</v>
      </c>
      <c r="F27" s="19">
        <v>-33.845680000000002</v>
      </c>
      <c r="G27" s="22">
        <v>43239</v>
      </c>
      <c r="H27" s="23">
        <v>0.36805555555555558</v>
      </c>
      <c r="I27" s="19">
        <v>85</v>
      </c>
      <c r="K27" s="19" t="s">
        <v>70</v>
      </c>
      <c r="L27" s="24">
        <v>0.41640762263444714</v>
      </c>
      <c r="M27" s="24">
        <v>1.54110889205939E-2</v>
      </c>
      <c r="N27" s="24">
        <v>4.406017555034329</v>
      </c>
      <c r="O27" s="24">
        <v>0.49460077459851765</v>
      </c>
      <c r="P27" s="24">
        <v>2.0253548230900185</v>
      </c>
      <c r="Q27" s="24">
        <v>0.30282651108080821</v>
      </c>
      <c r="R27" s="25">
        <v>3.8720000000000003</v>
      </c>
      <c r="S27" s="25">
        <v>0.49629999999999996</v>
      </c>
      <c r="T27" s="25">
        <v>0.46200000000000002</v>
      </c>
      <c r="U27" s="25">
        <v>33.803192153662984</v>
      </c>
      <c r="V27" s="25">
        <v>0.88244166149542558</v>
      </c>
      <c r="W27" s="25">
        <v>8</v>
      </c>
      <c r="X27" s="19">
        <v>34.686543155926771</v>
      </c>
    </row>
    <row r="28" spans="1:24" x14ac:dyDescent="0.25">
      <c r="A28" s="19">
        <v>29</v>
      </c>
      <c r="B28" s="19" t="s">
        <v>76</v>
      </c>
      <c r="C28" s="19" t="s">
        <v>72</v>
      </c>
      <c r="D28" s="19">
        <v>17</v>
      </c>
      <c r="E28" s="19">
        <v>151.24914999999999</v>
      </c>
      <c r="F28" s="19">
        <v>-33.858539999999998</v>
      </c>
      <c r="G28" s="22">
        <v>43239</v>
      </c>
      <c r="H28" s="23">
        <v>0.3888888888888889</v>
      </c>
      <c r="I28" s="19">
        <v>100</v>
      </c>
      <c r="K28" s="19" t="s">
        <v>70</v>
      </c>
      <c r="L28" s="24">
        <v>0.72813642259946743</v>
      </c>
      <c r="M28" s="24">
        <v>3.6154608537955372E-2</v>
      </c>
      <c r="N28" s="24">
        <v>7.6771781419645597</v>
      </c>
      <c r="O28" s="24">
        <v>1.0811863507316237</v>
      </c>
      <c r="P28" s="24">
        <v>10.675232125539384</v>
      </c>
      <c r="Q28" s="24">
        <v>0.68553128049143797</v>
      </c>
      <c r="R28" s="25">
        <v>3.8720000000000003</v>
      </c>
      <c r="S28" s="25">
        <v>0.58930000000000005</v>
      </c>
      <c r="T28" s="25">
        <v>0.48900000000000005</v>
      </c>
      <c r="U28" s="25">
        <v>44.710133464327647</v>
      </c>
      <c r="V28" s="25">
        <v>0.80865685232520301</v>
      </c>
      <c r="W28" s="25">
        <v>7.97</v>
      </c>
      <c r="X28" s="19">
        <v>35.314046445214267</v>
      </c>
    </row>
    <row r="29" spans="1:24" x14ac:dyDescent="0.25">
      <c r="A29" s="19">
        <v>30</v>
      </c>
      <c r="B29" s="19" t="s">
        <v>76</v>
      </c>
      <c r="C29" s="19" t="s">
        <v>73</v>
      </c>
      <c r="D29" s="19">
        <v>17</v>
      </c>
      <c r="E29" s="19">
        <v>151.24914999999999</v>
      </c>
      <c r="F29" s="19">
        <v>-33.858539999999998</v>
      </c>
      <c r="G29" s="22">
        <v>43239</v>
      </c>
      <c r="H29" s="23">
        <v>0.3888888888888889</v>
      </c>
      <c r="I29" s="19">
        <v>100</v>
      </c>
      <c r="K29" s="19" t="s">
        <v>70</v>
      </c>
      <c r="L29" s="24">
        <v>0.94779579845244688</v>
      </c>
      <c r="M29" s="24">
        <v>5.2973803351800547E-2</v>
      </c>
      <c r="N29" s="24">
        <v>7.0168757690868979</v>
      </c>
      <c r="O29" s="24">
        <v>1.0531097814094244</v>
      </c>
      <c r="P29" s="24">
        <v>10.539049078687466</v>
      </c>
      <c r="Q29" s="24">
        <v>0.64713997143030255</v>
      </c>
      <c r="R29" s="25">
        <v>3.8220000000000005</v>
      </c>
      <c r="S29" s="25">
        <v>0.58630000000000004</v>
      </c>
      <c r="T29" s="25">
        <v>0.45400000000000001</v>
      </c>
      <c r="U29" s="25">
        <v>50.038715478698158</v>
      </c>
      <c r="V29" s="25">
        <v>0.24977728192361326</v>
      </c>
      <c r="W29" s="25">
        <v>8</v>
      </c>
      <c r="X29" s="19">
        <v>34.80244906814238</v>
      </c>
    </row>
    <row r="30" spans="1:24" x14ac:dyDescent="0.25">
      <c r="A30" s="19">
        <v>31</v>
      </c>
      <c r="B30" s="19" t="s">
        <v>76</v>
      </c>
      <c r="C30" s="19" t="s">
        <v>72</v>
      </c>
      <c r="D30" s="19">
        <v>16</v>
      </c>
      <c r="E30" s="19">
        <v>151.23267999999999</v>
      </c>
      <c r="F30" s="19">
        <v>-33.853969999999997</v>
      </c>
      <c r="G30" s="22">
        <v>43239</v>
      </c>
      <c r="H30" s="23">
        <v>0.4201388888888889</v>
      </c>
      <c r="I30" s="19">
        <v>85</v>
      </c>
      <c r="K30" s="19" t="s">
        <v>70</v>
      </c>
      <c r="L30" s="24">
        <v>1.107194564081788</v>
      </c>
      <c r="M30" s="24">
        <v>5.8526652374994742E-2</v>
      </c>
      <c r="N30" s="24">
        <v>15.250307014689714</v>
      </c>
      <c r="O30" s="24">
        <v>2.0098001252132356</v>
      </c>
      <c r="P30" s="24">
        <v>8.4818199623492063</v>
      </c>
      <c r="Q30" s="24">
        <v>0.63795616234971075</v>
      </c>
      <c r="R30" s="25">
        <v>3.8220000000000005</v>
      </c>
      <c r="S30" s="25">
        <v>0.57930000000000004</v>
      </c>
      <c r="T30" s="25">
        <v>0.46300000000000002</v>
      </c>
      <c r="U30" s="25">
        <v>43.461247054709553</v>
      </c>
      <c r="V30" s="25">
        <v>0.45855533376790292</v>
      </c>
      <c r="W30" s="25">
        <v>8.0500000000000007</v>
      </c>
      <c r="X30" s="19">
        <v>35.24856067384458</v>
      </c>
    </row>
    <row r="31" spans="1:24" x14ac:dyDescent="0.25">
      <c r="A31" s="19">
        <v>32</v>
      </c>
      <c r="B31" s="19" t="s">
        <v>76</v>
      </c>
      <c r="C31" s="19" t="s">
        <v>73</v>
      </c>
      <c r="D31" s="19">
        <v>16</v>
      </c>
      <c r="E31" s="19">
        <v>151.23267999999999</v>
      </c>
      <c r="F31" s="19">
        <v>-33.853969999999997</v>
      </c>
      <c r="G31" s="22">
        <v>43239</v>
      </c>
      <c r="H31" s="23">
        <v>0.4201388888888889</v>
      </c>
      <c r="I31" s="19">
        <v>85</v>
      </c>
      <c r="K31" s="19" t="s">
        <v>70</v>
      </c>
      <c r="L31" s="24">
        <v>0.75378229456710266</v>
      </c>
      <c r="M31" s="24">
        <v>3.3983684386265839E-2</v>
      </c>
      <c r="N31" s="24">
        <v>4.6078405904436375</v>
      </c>
      <c r="O31" s="24">
        <v>0.57147880679889773</v>
      </c>
      <c r="P31" s="24">
        <v>1.1543325206738804</v>
      </c>
      <c r="Q31" s="24">
        <v>0.2344927008015921</v>
      </c>
      <c r="R31" s="25">
        <v>3.9020000000000006</v>
      </c>
      <c r="S31" s="25">
        <v>0.50029999999999997</v>
      </c>
      <c r="T31" s="25">
        <v>0.47000000000000003</v>
      </c>
      <c r="U31" s="25">
        <v>62.527579574879077</v>
      </c>
      <c r="V31" s="25">
        <v>0.77360796982503488</v>
      </c>
      <c r="W31" s="25">
        <v>7.99</v>
      </c>
      <c r="X31" s="19">
        <v>34.950451747496302</v>
      </c>
    </row>
    <row r="32" spans="1:24" x14ac:dyDescent="0.25">
      <c r="A32" s="19">
        <v>33</v>
      </c>
      <c r="B32" s="19" t="s">
        <v>76</v>
      </c>
      <c r="C32" s="19" t="s">
        <v>72</v>
      </c>
      <c r="D32" s="19">
        <v>15</v>
      </c>
      <c r="E32" s="19">
        <v>151.22095999999999</v>
      </c>
      <c r="F32" s="19">
        <v>-33.853050000000003</v>
      </c>
      <c r="G32" s="22">
        <v>43239</v>
      </c>
      <c r="H32" s="23">
        <v>0.42708333333333331</v>
      </c>
      <c r="I32" s="19">
        <v>100</v>
      </c>
      <c r="K32" s="19" t="s">
        <v>70</v>
      </c>
      <c r="L32" s="24">
        <v>0.82204929718173214</v>
      </c>
      <c r="M32" s="24">
        <v>4.3508531983675179E-2</v>
      </c>
      <c r="N32" s="24">
        <v>6.7810243950347662</v>
      </c>
      <c r="O32" s="24">
        <v>0.98095542710940875</v>
      </c>
      <c r="P32" s="24">
        <v>11.7269917749115</v>
      </c>
      <c r="Q32" s="24">
        <v>0.62416446132065917</v>
      </c>
      <c r="R32" s="25">
        <v>3.802</v>
      </c>
      <c r="S32" s="25">
        <v>0.60030000000000006</v>
      </c>
      <c r="T32" s="25">
        <v>0.47100000000000003</v>
      </c>
      <c r="U32" s="25">
        <v>49.372642726901844</v>
      </c>
      <c r="V32" s="25">
        <v>0.8824416614954218</v>
      </c>
      <c r="W32" s="25">
        <v>8.06</v>
      </c>
      <c r="X32" s="19">
        <v>35.261344961285772</v>
      </c>
    </row>
    <row r="33" spans="1:24" x14ac:dyDescent="0.25">
      <c r="A33" s="19">
        <v>34</v>
      </c>
      <c r="B33" s="19" t="s">
        <v>76</v>
      </c>
      <c r="C33" s="19" t="s">
        <v>73</v>
      </c>
      <c r="D33" s="19">
        <v>15</v>
      </c>
      <c r="E33" s="19">
        <v>151.22095999999999</v>
      </c>
      <c r="F33" s="19">
        <v>-33.853050000000003</v>
      </c>
      <c r="G33" s="22">
        <v>43239</v>
      </c>
      <c r="H33" s="23">
        <v>0.42708333333333331</v>
      </c>
      <c r="I33" s="19">
        <v>100</v>
      </c>
      <c r="K33" s="19" t="s">
        <v>70</v>
      </c>
      <c r="L33" s="24">
        <v>0.85973204027273253</v>
      </c>
      <c r="M33" s="24">
        <v>4.6369415680255127E-2</v>
      </c>
      <c r="N33" s="24">
        <v>5.6359696199811218</v>
      </c>
      <c r="O33" s="24">
        <v>0.81714401961884375</v>
      </c>
      <c r="P33" s="24">
        <v>9.3410881220009596</v>
      </c>
      <c r="Q33" s="24">
        <v>0.56152070817499244</v>
      </c>
      <c r="R33" s="25">
        <v>3.9419999999999997</v>
      </c>
      <c r="S33" s="25">
        <v>0.60530000000000006</v>
      </c>
      <c r="T33" s="25">
        <v>0.46900000000000003</v>
      </c>
      <c r="U33" s="25">
        <v>79.845471121583259</v>
      </c>
      <c r="V33" s="25">
        <v>0.51995287521946376</v>
      </c>
      <c r="W33" s="25">
        <v>7.97</v>
      </c>
      <c r="X33" s="19">
        <v>35.167174137858147</v>
      </c>
    </row>
    <row r="34" spans="1:24" x14ac:dyDescent="0.25">
      <c r="A34" s="19">
        <v>35</v>
      </c>
      <c r="B34" s="19" t="s">
        <v>76</v>
      </c>
      <c r="C34" s="19" t="s">
        <v>72</v>
      </c>
      <c r="D34" s="19">
        <v>14</v>
      </c>
      <c r="E34" s="19">
        <v>151.20256000000001</v>
      </c>
      <c r="F34" s="19">
        <v>-33.853050000000003</v>
      </c>
      <c r="G34" s="22">
        <v>43239</v>
      </c>
      <c r="H34" s="23">
        <v>0.47222222222222227</v>
      </c>
      <c r="I34" s="19">
        <v>100</v>
      </c>
      <c r="K34" s="19" t="s">
        <v>70</v>
      </c>
      <c r="L34" s="24">
        <v>1.2460514137159913</v>
      </c>
      <c r="M34" s="24">
        <v>7.9417200564890406E-2</v>
      </c>
      <c r="N34" s="24">
        <v>7.4442531677452015</v>
      </c>
      <c r="O34" s="24">
        <v>1.1582523266107225</v>
      </c>
      <c r="P34" s="24">
        <v>11.831721697125312</v>
      </c>
      <c r="Q34" s="24">
        <v>1.1922362917797258</v>
      </c>
      <c r="R34" s="25">
        <v>3.7319999999999998</v>
      </c>
      <c r="S34" s="25">
        <v>0.59930000000000005</v>
      </c>
      <c r="T34" s="25">
        <v>0.47000000000000003</v>
      </c>
      <c r="U34" s="25">
        <v>35.884669503026466</v>
      </c>
      <c r="V34" s="25">
        <v>0.69327050029261894</v>
      </c>
      <c r="W34" s="25">
        <v>7.97</v>
      </c>
      <c r="X34" s="19">
        <v>35.179706279999998</v>
      </c>
    </row>
    <row r="35" spans="1:24" x14ac:dyDescent="0.25">
      <c r="A35" s="19">
        <v>36</v>
      </c>
      <c r="B35" s="19" t="s">
        <v>76</v>
      </c>
      <c r="C35" s="19" t="s">
        <v>73</v>
      </c>
      <c r="D35" s="19">
        <v>14</v>
      </c>
      <c r="E35" s="19">
        <v>151.20256000000001</v>
      </c>
      <c r="F35" s="19">
        <v>-33.853050000000003</v>
      </c>
      <c r="G35" s="22">
        <v>43239</v>
      </c>
      <c r="H35" s="23">
        <v>0.47222222222222227</v>
      </c>
      <c r="I35" s="19">
        <v>100</v>
      </c>
      <c r="K35" s="19" t="s">
        <v>70</v>
      </c>
      <c r="L35" s="24">
        <v>0.93064525695936151</v>
      </c>
      <c r="M35" s="24">
        <v>5.1327204046238042E-2</v>
      </c>
      <c r="N35" s="24">
        <v>6.366011038521231</v>
      </c>
      <c r="O35" s="24">
        <v>0.97787134806270026</v>
      </c>
      <c r="P35" s="24">
        <v>1.068103390847396</v>
      </c>
      <c r="Q35" s="24">
        <v>0.18805794096867184</v>
      </c>
      <c r="R35" s="25">
        <v>3.7820000000000005</v>
      </c>
      <c r="S35" s="25">
        <v>0.56230000000000002</v>
      </c>
      <c r="T35" s="25">
        <v>0.48400000000000004</v>
      </c>
      <c r="U35" s="25">
        <v>77.097921020423456</v>
      </c>
      <c r="V35" s="25">
        <v>1.1813797504887344</v>
      </c>
      <c r="W35" s="25">
        <v>7.96</v>
      </c>
      <c r="X35" s="19">
        <v>35.222290452049869</v>
      </c>
    </row>
    <row r="36" spans="1:24" x14ac:dyDescent="0.25">
      <c r="A36" s="19">
        <v>37</v>
      </c>
      <c r="B36" s="19" t="s">
        <v>76</v>
      </c>
      <c r="C36" s="19" t="s">
        <v>72</v>
      </c>
      <c r="D36" s="19">
        <v>13</v>
      </c>
      <c r="E36" s="19">
        <v>151.18226999999999</v>
      </c>
      <c r="F36" s="19">
        <v>-33.843850000000003</v>
      </c>
      <c r="G36" s="22">
        <v>43239</v>
      </c>
      <c r="H36" s="23">
        <v>0.52083333333333337</v>
      </c>
      <c r="I36" s="19">
        <v>100</v>
      </c>
      <c r="K36" s="19" t="s">
        <v>70</v>
      </c>
      <c r="L36" s="24">
        <v>1.5228179690630352</v>
      </c>
      <c r="M36" s="24">
        <v>0.10037028533239094</v>
      </c>
      <c r="N36" s="24">
        <v>7.4806280113933958</v>
      </c>
      <c r="O36" s="24">
        <v>1.2375578230630002</v>
      </c>
      <c r="P36" s="24">
        <v>11.556429829845587</v>
      </c>
      <c r="Q36" s="24">
        <v>0.65578397445825831</v>
      </c>
      <c r="R36" s="25">
        <v>3.6720000000000002</v>
      </c>
      <c r="S36" s="25">
        <v>0.62430000000000008</v>
      </c>
      <c r="T36" s="25">
        <v>0.47400000000000003</v>
      </c>
      <c r="U36" s="25">
        <v>45.625983498047582</v>
      </c>
      <c r="V36" s="25">
        <v>0.85450497297357908</v>
      </c>
      <c r="W36" s="25">
        <v>7.96</v>
      </c>
      <c r="X36" s="19">
        <v>35.084699151363942</v>
      </c>
    </row>
    <row r="37" spans="1:24" x14ac:dyDescent="0.25">
      <c r="A37" s="19">
        <v>38</v>
      </c>
      <c r="B37" s="19" t="s">
        <v>76</v>
      </c>
      <c r="C37" s="19" t="s">
        <v>73</v>
      </c>
      <c r="D37" s="19">
        <v>13</v>
      </c>
      <c r="E37" s="19">
        <v>151.18226999999999</v>
      </c>
      <c r="F37" s="19">
        <v>-33.843850000000003</v>
      </c>
      <c r="G37" s="22">
        <v>43239</v>
      </c>
      <c r="H37" s="23">
        <v>0.52083333333333337</v>
      </c>
      <c r="I37" s="19">
        <v>100</v>
      </c>
      <c r="K37" s="19" t="s">
        <v>70</v>
      </c>
      <c r="L37" s="24">
        <v>1.3601563809676316</v>
      </c>
      <c r="M37" s="24">
        <v>8.5531080544655594E-2</v>
      </c>
      <c r="N37" s="24">
        <v>20.499043102418099</v>
      </c>
      <c r="O37" s="24">
        <v>3.4024569329407628</v>
      </c>
      <c r="P37" s="24">
        <v>10.951449805856424</v>
      </c>
      <c r="Q37" s="24">
        <v>0.60703360234810655</v>
      </c>
      <c r="R37" s="25">
        <v>3.7020000000000004</v>
      </c>
      <c r="S37" s="25">
        <v>0.58930000000000005</v>
      </c>
      <c r="T37" s="25">
        <v>0.47500000000000003</v>
      </c>
      <c r="U37" s="25">
        <v>72.685189039772865</v>
      </c>
      <c r="V37" s="25">
        <v>0.96019071283694479</v>
      </c>
      <c r="W37" s="25">
        <v>8</v>
      </c>
      <c r="X37" s="19">
        <v>35.245225220000002</v>
      </c>
    </row>
    <row r="38" spans="1:24" x14ac:dyDescent="0.25">
      <c r="A38" s="19">
        <v>39</v>
      </c>
      <c r="B38" s="19" t="s">
        <v>76</v>
      </c>
      <c r="C38" s="19" t="s">
        <v>72</v>
      </c>
      <c r="D38" s="19">
        <v>12</v>
      </c>
      <c r="E38" s="19">
        <v>151.16414</v>
      </c>
      <c r="F38" s="19">
        <v>-33.845309999999998</v>
      </c>
      <c r="G38" s="22">
        <v>43239</v>
      </c>
      <c r="H38" s="23">
        <v>0.54166666666666663</v>
      </c>
      <c r="I38" s="19">
        <v>100</v>
      </c>
      <c r="K38" s="19" t="s">
        <v>70</v>
      </c>
      <c r="L38" s="24">
        <v>1.4931958637085196</v>
      </c>
      <c r="M38" s="24">
        <v>9.6923968443256611E-2</v>
      </c>
      <c r="N38" s="24">
        <v>23.262513687379055</v>
      </c>
      <c r="O38" s="24">
        <v>4.446140492545922</v>
      </c>
      <c r="P38" s="24">
        <v>4.8158433780866012</v>
      </c>
      <c r="Q38" s="24">
        <v>0.40770140893629936</v>
      </c>
      <c r="R38" s="25">
        <v>3.6320000000000001</v>
      </c>
      <c r="S38" s="25">
        <v>0.63329999999999997</v>
      </c>
      <c r="T38" s="25">
        <v>0.46</v>
      </c>
      <c r="U38" s="25">
        <v>49.788938196774545</v>
      </c>
      <c r="V38" s="25">
        <v>0.69327050029262005</v>
      </c>
      <c r="W38" s="25">
        <v>7.99</v>
      </c>
      <c r="X38" s="19">
        <v>34.975909611087388</v>
      </c>
    </row>
    <row r="39" spans="1:24" x14ac:dyDescent="0.25">
      <c r="A39" s="19">
        <v>40</v>
      </c>
      <c r="B39" s="19" t="s">
        <v>76</v>
      </c>
      <c r="C39" s="19" t="s">
        <v>73</v>
      </c>
      <c r="D39" s="19">
        <v>12</v>
      </c>
      <c r="E39" s="19">
        <v>151.16414</v>
      </c>
      <c r="F39" s="19">
        <v>-33.845309999999998</v>
      </c>
      <c r="G39" s="22">
        <v>43239</v>
      </c>
      <c r="H39" s="23">
        <v>0.54166666666666663</v>
      </c>
      <c r="I39" s="19">
        <v>100</v>
      </c>
      <c r="K39" s="19" t="s">
        <v>70</v>
      </c>
      <c r="L39" s="24">
        <v>1.6159467735768045</v>
      </c>
      <c r="M39" s="24">
        <v>0.10694551777477197</v>
      </c>
      <c r="N39" s="24">
        <v>20.669645992309675</v>
      </c>
      <c r="O39" s="24">
        <v>3.4552455282069672</v>
      </c>
      <c r="P39" s="24">
        <v>4.2804720759130594</v>
      </c>
      <c r="Q39" s="24">
        <v>0.38282643538641875</v>
      </c>
      <c r="R39" s="25">
        <v>3.6819999999999999</v>
      </c>
      <c r="S39" s="25">
        <v>0.61830000000000007</v>
      </c>
      <c r="T39" s="25">
        <v>0.45400000000000001</v>
      </c>
      <c r="U39" s="25">
        <v>42.545397020989626</v>
      </c>
      <c r="V39" s="25">
        <v>0.83812316631789807</v>
      </c>
      <c r="W39" s="25">
        <v>7.94</v>
      </c>
      <c r="X39" s="19">
        <v>35.319535401841321</v>
      </c>
    </row>
    <row r="40" spans="1:24" x14ac:dyDescent="0.25">
      <c r="A40" s="19">
        <v>41</v>
      </c>
      <c r="B40" s="19" t="s">
        <v>76</v>
      </c>
      <c r="C40" s="19" t="s">
        <v>72</v>
      </c>
      <c r="D40" s="19">
        <v>11</v>
      </c>
      <c r="E40" s="19">
        <v>151.15286</v>
      </c>
      <c r="F40" s="19">
        <v>-33.83999</v>
      </c>
      <c r="G40" s="22">
        <v>43239</v>
      </c>
      <c r="H40" s="23">
        <v>0.55555555555555558</v>
      </c>
      <c r="I40" s="19">
        <v>85</v>
      </c>
      <c r="K40" s="19" t="s">
        <v>70</v>
      </c>
      <c r="L40" s="24">
        <v>2.265863457183078</v>
      </c>
      <c r="M40" s="24">
        <v>0.17291696764783629</v>
      </c>
      <c r="N40" s="24">
        <v>31.880379029007269</v>
      </c>
      <c r="O40" s="24">
        <v>6.6811619289373683</v>
      </c>
      <c r="P40" s="24">
        <v>14.316866513895821</v>
      </c>
      <c r="Q40" s="24">
        <v>0.62497865191791646</v>
      </c>
      <c r="R40" s="25">
        <v>3.5820000000000003</v>
      </c>
      <c r="S40" s="25">
        <v>0.70530000000000004</v>
      </c>
      <c r="T40" s="25">
        <v>0.435</v>
      </c>
      <c r="U40" s="25">
        <v>53.785374707552428</v>
      </c>
      <c r="V40" s="25">
        <v>0.50644529713490916</v>
      </c>
      <c r="W40" s="25">
        <v>8.01</v>
      </c>
      <c r="X40" s="19">
        <v>34.891795650476872</v>
      </c>
    </row>
    <row r="41" spans="1:24" x14ac:dyDescent="0.25">
      <c r="A41" s="19">
        <v>42</v>
      </c>
      <c r="B41" s="19" t="s">
        <v>76</v>
      </c>
      <c r="C41" s="19" t="s">
        <v>73</v>
      </c>
      <c r="D41" s="19">
        <v>11</v>
      </c>
      <c r="E41" s="19">
        <v>151.15286</v>
      </c>
      <c r="F41" s="19">
        <v>-33.83999</v>
      </c>
      <c r="G41" s="22">
        <v>43239</v>
      </c>
      <c r="H41" s="23">
        <v>0.55555555555555558</v>
      </c>
      <c r="I41" s="19">
        <v>85</v>
      </c>
      <c r="K41" s="19" t="s">
        <v>70</v>
      </c>
      <c r="L41" s="24">
        <v>1.7888981635657091</v>
      </c>
      <c r="M41" s="24">
        <v>0.1224085896010552</v>
      </c>
      <c r="N41" s="24">
        <v>29.556239035108856</v>
      </c>
      <c r="O41" s="24">
        <v>5.7669101292518565</v>
      </c>
      <c r="P41" s="24">
        <v>8.2337892475370893</v>
      </c>
      <c r="Q41" s="24">
        <v>0.84362811669776294</v>
      </c>
      <c r="R41" s="25">
        <v>3.4819999999999998</v>
      </c>
      <c r="S41" s="25">
        <v>0.63130000000000008</v>
      </c>
      <c r="T41" s="25">
        <v>0.30169999999999997</v>
      </c>
      <c r="U41" s="25">
        <v>51.3708609822908</v>
      </c>
      <c r="V41" s="25">
        <v>0.63042768484770861</v>
      </c>
      <c r="W41" s="25">
        <v>7.94</v>
      </c>
      <c r="X41" s="19">
        <v>35.361491087362118</v>
      </c>
    </row>
    <row r="42" spans="1:24" x14ac:dyDescent="0.25">
      <c r="A42" s="19">
        <v>43</v>
      </c>
      <c r="B42" s="19" t="s">
        <v>76</v>
      </c>
      <c r="C42" s="19" t="s">
        <v>72</v>
      </c>
      <c r="D42" s="19">
        <v>10</v>
      </c>
      <c r="E42" s="19">
        <v>151.14133000000001</v>
      </c>
      <c r="F42" s="19">
        <v>-33.843290000000003</v>
      </c>
      <c r="G42" s="22">
        <v>43239</v>
      </c>
      <c r="H42" s="23">
        <v>0.56944444444444442</v>
      </c>
      <c r="I42" s="19">
        <v>100</v>
      </c>
      <c r="K42" s="19" t="s">
        <v>70</v>
      </c>
      <c r="L42" s="24">
        <v>2.3158012794490066</v>
      </c>
      <c r="M42" s="24">
        <v>0.19676548512033845</v>
      </c>
      <c r="N42" s="24">
        <v>41.095692593016395</v>
      </c>
      <c r="O42" s="24">
        <v>10.347517172475833</v>
      </c>
      <c r="P42" s="24">
        <f>+(P43+P41)/2</f>
        <v>9.8601498503189422</v>
      </c>
      <c r="Q42" s="24">
        <v>0.14276510376905524</v>
      </c>
      <c r="R42" s="25">
        <v>3.2520000000000002</v>
      </c>
      <c r="S42" s="25">
        <v>0.64229999999999998</v>
      </c>
      <c r="T42" s="25">
        <v>0.30769999999999997</v>
      </c>
      <c r="U42" s="25">
        <v>52.703006485883421</v>
      </c>
      <c r="V42" s="25">
        <v>0.45855533376789587</v>
      </c>
      <c r="W42" s="25">
        <v>7.88</v>
      </c>
      <c r="X42" s="19">
        <v>34.744105932513925</v>
      </c>
    </row>
    <row r="43" spans="1:24" x14ac:dyDescent="0.25">
      <c r="A43" s="19">
        <v>44</v>
      </c>
      <c r="B43" s="19" t="s">
        <v>76</v>
      </c>
      <c r="C43" s="19" t="s">
        <v>73</v>
      </c>
      <c r="D43" s="19">
        <v>10</v>
      </c>
      <c r="E43" s="19">
        <v>151.14133000000001</v>
      </c>
      <c r="F43" s="19">
        <v>-33.843290000000003</v>
      </c>
      <c r="G43" s="22">
        <v>43239</v>
      </c>
      <c r="H43" s="23">
        <v>0.56944444444444442</v>
      </c>
      <c r="I43" s="19">
        <v>100</v>
      </c>
      <c r="K43" s="19" t="s">
        <v>70</v>
      </c>
      <c r="L43" s="24">
        <v>1.8505239051216718</v>
      </c>
      <c r="M43" s="24">
        <v>0.19857355763245813</v>
      </c>
      <c r="N43" s="24">
        <v>13.741792072307067</v>
      </c>
      <c r="O43" s="24">
        <v>3.9877757546742139</v>
      </c>
      <c r="P43" s="24">
        <v>11.486510453100795</v>
      </c>
      <c r="Q43" s="24">
        <v>0.51787471488882408</v>
      </c>
      <c r="R43" s="25">
        <v>3.6320000000000001</v>
      </c>
      <c r="S43" s="25">
        <v>0.69430000000000003</v>
      </c>
      <c r="T43" s="25">
        <v>0.27369999999999994</v>
      </c>
      <c r="U43" s="25">
        <v>68.522234341045902</v>
      </c>
      <c r="V43" s="25">
        <v>0.96019071283694413</v>
      </c>
      <c r="W43" s="25">
        <v>7.86</v>
      </c>
      <c r="X43" s="19">
        <v>35.33500242954328</v>
      </c>
    </row>
    <row r="44" spans="1:24" x14ac:dyDescent="0.25">
      <c r="A44" s="19">
        <v>45</v>
      </c>
      <c r="B44" s="19" t="s">
        <v>76</v>
      </c>
      <c r="C44" s="19" t="s">
        <v>72</v>
      </c>
      <c r="D44" s="19">
        <v>9</v>
      </c>
      <c r="E44" s="19">
        <v>151.1266</v>
      </c>
      <c r="F44" s="19">
        <v>-33.84234</v>
      </c>
      <c r="G44" s="22">
        <v>43239</v>
      </c>
      <c r="H44" s="23">
        <v>0.59027777777777779</v>
      </c>
      <c r="I44" s="19">
        <v>100</v>
      </c>
      <c r="K44" s="19" t="s">
        <v>70</v>
      </c>
      <c r="L44" s="24">
        <v>1.749092428612752</v>
      </c>
      <c r="M44" s="24">
        <v>0.18038464381494765</v>
      </c>
      <c r="N44" s="24">
        <v>19.372988666413455</v>
      </c>
      <c r="O44" s="24">
        <v>6.2463151910690291</v>
      </c>
      <c r="P44" s="24">
        <v>9.3494376689257184</v>
      </c>
      <c r="Q44" s="24">
        <v>0.47161969587836788</v>
      </c>
      <c r="R44" s="25">
        <v>3.4520000000000004</v>
      </c>
      <c r="S44" s="25">
        <v>0.76029999999999998</v>
      </c>
      <c r="T44" s="25">
        <v>0.26770000000000005</v>
      </c>
      <c r="U44" s="25">
        <v>49.539160914850918</v>
      </c>
      <c r="V44" s="25">
        <v>1.165627315643551</v>
      </c>
      <c r="W44" s="25">
        <v>7.93</v>
      </c>
      <c r="X44" s="19">
        <v>34.589033620790438</v>
      </c>
    </row>
    <row r="45" spans="1:24" x14ac:dyDescent="0.25">
      <c r="A45" s="19">
        <v>46</v>
      </c>
      <c r="B45" s="19" t="s">
        <v>76</v>
      </c>
      <c r="C45" s="19" t="s">
        <v>73</v>
      </c>
      <c r="D45" s="19">
        <v>9</v>
      </c>
      <c r="E45" s="19">
        <v>151.1266</v>
      </c>
      <c r="F45" s="19">
        <v>-33.84234</v>
      </c>
      <c r="G45" s="22">
        <v>43239</v>
      </c>
      <c r="H45" s="23">
        <v>0.59027777777777779</v>
      </c>
      <c r="I45" s="19">
        <v>85</v>
      </c>
      <c r="K45" s="19" t="s">
        <v>70</v>
      </c>
      <c r="L45" s="24">
        <v>2.6988077246590607</v>
      </c>
      <c r="M45" s="24">
        <v>0.30612129004380167</v>
      </c>
      <c r="N45" s="24">
        <v>38.228948608577852</v>
      </c>
      <c r="O45" s="24">
        <v>11.472629386862131</v>
      </c>
      <c r="P45" s="24">
        <v>12.844666453665296</v>
      </c>
      <c r="Q45" s="24">
        <v>1.1618274032439195</v>
      </c>
      <c r="R45" s="25">
        <v>3.512</v>
      </c>
      <c r="S45" s="25">
        <v>0.73530000000000006</v>
      </c>
      <c r="T45" s="25">
        <v>0.31269999999999998</v>
      </c>
      <c r="U45" s="25">
        <v>57.615293030381231</v>
      </c>
      <c r="V45" s="25">
        <v>0.66084857112355899</v>
      </c>
      <c r="W45" s="25">
        <v>7.81</v>
      </c>
      <c r="X45" s="19">
        <v>35.460688515620021</v>
      </c>
    </row>
    <row r="46" spans="1:24" x14ac:dyDescent="0.25">
      <c r="A46" s="19">
        <v>47</v>
      </c>
      <c r="B46" s="19" t="s">
        <v>76</v>
      </c>
      <c r="C46" s="19" t="s">
        <v>72</v>
      </c>
      <c r="D46" s="19">
        <v>8</v>
      </c>
      <c r="E46" s="19">
        <v>151.11542</v>
      </c>
      <c r="F46" s="19">
        <v>-33.837890000000002</v>
      </c>
      <c r="G46" s="22">
        <v>43239</v>
      </c>
      <c r="H46" s="23">
        <v>0.60416666666666663</v>
      </c>
      <c r="I46" s="19">
        <v>85</v>
      </c>
      <c r="K46" s="19" t="s">
        <v>70</v>
      </c>
      <c r="L46" s="24">
        <v>2.9827374467409871</v>
      </c>
      <c r="M46" s="24">
        <v>0.33085467185819956</v>
      </c>
      <c r="N46" s="24">
        <v>51.320515934293383</v>
      </c>
      <c r="O46" s="24">
        <v>16.973320946722612</v>
      </c>
      <c r="P46" s="24">
        <v>8.1949252925675946</v>
      </c>
      <c r="Q46" s="24">
        <v>0.93538923570617516</v>
      </c>
      <c r="R46" s="25">
        <v>3.5219999999999998</v>
      </c>
      <c r="S46" s="25">
        <v>0.81630000000000003</v>
      </c>
      <c r="T46" s="25">
        <v>0.29669999999999996</v>
      </c>
      <c r="U46" s="25">
        <v>64.525797830268004</v>
      </c>
      <c r="V46" s="25">
        <v>1.0410161680008145</v>
      </c>
      <c r="W46" s="25">
        <v>7.93</v>
      </c>
      <c r="X46" s="19">
        <v>34.408245292534126</v>
      </c>
    </row>
    <row r="47" spans="1:24" x14ac:dyDescent="0.25">
      <c r="A47" s="19">
        <v>48</v>
      </c>
      <c r="B47" s="19" t="s">
        <v>76</v>
      </c>
      <c r="C47" s="19" t="s">
        <v>73</v>
      </c>
      <c r="D47" s="19">
        <v>8</v>
      </c>
      <c r="E47" s="19">
        <v>151.11542</v>
      </c>
      <c r="F47" s="19">
        <v>-33.837890000000002</v>
      </c>
      <c r="G47" s="22">
        <v>43239</v>
      </c>
      <c r="H47" s="23">
        <v>0.60416666666666663</v>
      </c>
      <c r="I47" s="19">
        <v>100</v>
      </c>
      <c r="K47" s="19" t="s">
        <v>70</v>
      </c>
      <c r="L47" s="24">
        <v>3.2280562862323068</v>
      </c>
      <c r="M47" s="24">
        <v>0.44022947747829955</v>
      </c>
      <c r="N47" s="24">
        <v>49.891768917387004</v>
      </c>
      <c r="O47" s="24">
        <v>19.002652392189663</v>
      </c>
      <c r="P47" s="24">
        <v>2.1505003723724707</v>
      </c>
      <c r="Q47" s="24">
        <v>0.42801053190869826</v>
      </c>
      <c r="R47" s="25">
        <v>3.24</v>
      </c>
      <c r="S47" s="25">
        <v>0.85499999999999998</v>
      </c>
      <c r="T47" s="25">
        <v>0.28069999999999995</v>
      </c>
      <c r="U47" s="25">
        <v>57.615293030381231</v>
      </c>
      <c r="V47" s="25">
        <v>0.56673293692740456</v>
      </c>
      <c r="W47" s="25">
        <v>7.91</v>
      </c>
      <c r="X47" s="19">
        <v>35.453797369457234</v>
      </c>
    </row>
    <row r="48" spans="1:24" x14ac:dyDescent="0.25">
      <c r="A48" s="19">
        <v>49</v>
      </c>
      <c r="B48" s="19" t="s">
        <v>76</v>
      </c>
      <c r="C48" s="19" t="s">
        <v>72</v>
      </c>
      <c r="D48" s="19">
        <v>7</v>
      </c>
      <c r="E48" s="19">
        <v>151.10416000000001</v>
      </c>
      <c r="F48" s="19">
        <v>-33.832920000000001</v>
      </c>
      <c r="G48" s="22">
        <v>43239</v>
      </c>
      <c r="H48" s="23">
        <v>0.62847222222222221</v>
      </c>
      <c r="I48" s="19">
        <v>100</v>
      </c>
      <c r="K48" s="19" t="s">
        <v>70</v>
      </c>
      <c r="L48" s="24">
        <v>2.8762371457623703</v>
      </c>
      <c r="M48" s="24">
        <v>0.38930830313178494</v>
      </c>
      <c r="N48" s="24">
        <v>51.456195315043999</v>
      </c>
      <c r="O48" s="24">
        <v>20.444911242471314</v>
      </c>
      <c r="P48" s="24">
        <v>13.941159792133645</v>
      </c>
      <c r="Q48" s="24">
        <v>1.1144025084973384</v>
      </c>
      <c r="R48" s="25">
        <v>3.17</v>
      </c>
      <c r="S48" s="25">
        <v>0.97</v>
      </c>
      <c r="T48" s="25">
        <v>0.40569999999999995</v>
      </c>
      <c r="U48" s="25">
        <v>70.853488972332997</v>
      </c>
      <c r="V48" s="25">
        <v>1.0887539302973233</v>
      </c>
      <c r="W48" s="25">
        <v>7.96</v>
      </c>
      <c r="X48" s="19">
        <v>34.241393767015126</v>
      </c>
    </row>
    <row r="49" spans="1:24" x14ac:dyDescent="0.25">
      <c r="A49" s="19">
        <v>50</v>
      </c>
      <c r="B49" s="19" t="s">
        <v>76</v>
      </c>
      <c r="C49" s="19" t="s">
        <v>73</v>
      </c>
      <c r="D49" s="19">
        <v>7</v>
      </c>
      <c r="E49" s="19">
        <v>151.10416000000001</v>
      </c>
      <c r="F49" s="19">
        <v>-33.832920000000001</v>
      </c>
      <c r="G49" s="22">
        <v>43239</v>
      </c>
      <c r="H49" s="23">
        <v>0.62847222222222221</v>
      </c>
      <c r="I49" s="19">
        <v>100</v>
      </c>
      <c r="K49" s="19" t="s">
        <v>70</v>
      </c>
      <c r="L49" s="24">
        <v>3.23024216680319</v>
      </c>
      <c r="M49" s="24">
        <v>0.45735738671699366</v>
      </c>
      <c r="N49" s="24">
        <v>45.718540699635156</v>
      </c>
      <c r="O49" s="24">
        <v>17.927011975287773</v>
      </c>
      <c r="P49" s="24">
        <v>13.153506632972235</v>
      </c>
      <c r="Q49" s="24">
        <v>1.1458219993244392</v>
      </c>
      <c r="R49" s="25">
        <v>3.17</v>
      </c>
      <c r="S49" s="25">
        <v>0.77699999999999991</v>
      </c>
      <c r="T49" s="25">
        <v>0.28669999999999995</v>
      </c>
      <c r="U49" s="25">
        <v>67.856161589249581</v>
      </c>
      <c r="V49" s="25">
        <v>0.51995287521946032</v>
      </c>
      <c r="W49" s="25">
        <v>7.93</v>
      </c>
      <c r="X49" s="19">
        <v>35.509549292857976</v>
      </c>
    </row>
    <row r="50" spans="1:24" x14ac:dyDescent="0.25">
      <c r="A50" s="19">
        <v>51</v>
      </c>
      <c r="B50" s="19" t="s">
        <v>76</v>
      </c>
      <c r="C50" s="19" t="s">
        <v>72</v>
      </c>
      <c r="D50" s="19">
        <v>6</v>
      </c>
      <c r="E50" s="19">
        <v>151.09706</v>
      </c>
      <c r="F50" s="19">
        <v>-33.824910000000003</v>
      </c>
      <c r="G50" s="22">
        <v>43239</v>
      </c>
      <c r="H50" s="23">
        <v>0.63541666666666663</v>
      </c>
      <c r="I50" s="19">
        <v>85</v>
      </c>
      <c r="K50" s="19" t="s">
        <v>70</v>
      </c>
      <c r="L50" s="24">
        <v>5.0808315348334663</v>
      </c>
      <c r="M50" s="24">
        <v>0.82334627277386951</v>
      </c>
      <c r="N50" s="24">
        <v>65.117820278345988</v>
      </c>
      <c r="O50" s="24">
        <v>28.007281569416246</v>
      </c>
      <c r="P50" s="24">
        <v>18.682237972537571</v>
      </c>
      <c r="Q50" s="24">
        <v>1.4093218218458097</v>
      </c>
      <c r="R50" s="25">
        <v>3.1100000000000003</v>
      </c>
      <c r="S50" s="25">
        <v>0.754</v>
      </c>
      <c r="T50" s="25">
        <v>0.30469999999999997</v>
      </c>
      <c r="U50" s="25">
        <v>76.515107362601682</v>
      </c>
      <c r="V50" s="25">
        <v>0.96019071283695834</v>
      </c>
      <c r="W50" s="25">
        <v>8</v>
      </c>
      <c r="X50" s="19">
        <v>34.050029346155384</v>
      </c>
    </row>
    <row r="51" spans="1:24" x14ac:dyDescent="0.25">
      <c r="A51" s="19">
        <v>52</v>
      </c>
      <c r="B51" s="19" t="s">
        <v>76</v>
      </c>
      <c r="C51" s="19" t="s">
        <v>73</v>
      </c>
      <c r="D51" s="19">
        <v>6</v>
      </c>
      <c r="E51" s="19">
        <v>151.09706</v>
      </c>
      <c r="F51" s="19">
        <v>-33.824910000000003</v>
      </c>
      <c r="G51" s="22">
        <v>43239</v>
      </c>
      <c r="H51" s="23">
        <v>0.63541666666666663</v>
      </c>
      <c r="I51" s="19">
        <v>85</v>
      </c>
      <c r="K51" s="19" t="s">
        <v>70</v>
      </c>
      <c r="L51" s="24">
        <v>2.6114493842564275</v>
      </c>
      <c r="M51" s="24">
        <v>0.27424411625870132</v>
      </c>
      <c r="N51" s="24">
        <v>54.419215195839932</v>
      </c>
      <c r="O51" s="24">
        <v>18.110647718814292</v>
      </c>
      <c r="P51" s="24">
        <v>12.449787824664346</v>
      </c>
      <c r="Q51" s="24">
        <v>1.1659090372474941</v>
      </c>
      <c r="R51" s="25">
        <v>3.0199999999999996</v>
      </c>
      <c r="S51" s="25">
        <v>0.871</v>
      </c>
      <c r="T51" s="25">
        <v>0.31069999999999998</v>
      </c>
      <c r="U51" s="25">
        <v>70.77022987835845</v>
      </c>
      <c r="V51" s="25">
        <v>0.3364876222307886</v>
      </c>
      <c r="W51" s="25">
        <v>7.87</v>
      </c>
      <c r="X51" s="19">
        <v>35.245225224526166</v>
      </c>
    </row>
    <row r="52" spans="1:24" x14ac:dyDescent="0.25">
      <c r="A52" s="19">
        <v>53</v>
      </c>
      <c r="B52" s="19" t="s">
        <v>76</v>
      </c>
      <c r="C52" s="19" t="s">
        <v>72</v>
      </c>
      <c r="D52" s="19">
        <v>5</v>
      </c>
      <c r="E52" s="19">
        <v>151.07852</v>
      </c>
      <c r="F52" s="19">
        <v>-33.821440000000003</v>
      </c>
      <c r="G52" s="22">
        <v>43240</v>
      </c>
      <c r="H52" s="23">
        <v>0.44791666666666669</v>
      </c>
      <c r="I52" s="19">
        <v>60</v>
      </c>
      <c r="K52" s="19" t="s">
        <v>70</v>
      </c>
      <c r="L52" s="24">
        <v>4.3626088782738321</v>
      </c>
      <c r="M52" s="24">
        <v>0.4810651644328473</v>
      </c>
      <c r="N52" s="24">
        <v>75.125251385753444</v>
      </c>
      <c r="O52" s="24">
        <v>25.350246151300137</v>
      </c>
      <c r="P52" s="24">
        <v>20.580787801561947</v>
      </c>
      <c r="Q52" s="24">
        <v>1.7779046317551837</v>
      </c>
      <c r="R52" s="25">
        <v>3.0599999999999996</v>
      </c>
      <c r="S52" s="25">
        <v>0.77</v>
      </c>
      <c r="T52" s="25">
        <v>0.30069999999999997</v>
      </c>
      <c r="U52" s="25">
        <v>71.686079912078398</v>
      </c>
      <c r="V52" s="25">
        <v>0.62490558414290232</v>
      </c>
      <c r="W52" s="25">
        <v>7.8</v>
      </c>
      <c r="X52" s="19">
        <v>33.942246808518149</v>
      </c>
    </row>
    <row r="53" spans="1:24" x14ac:dyDescent="0.25">
      <c r="A53" s="19">
        <v>54</v>
      </c>
      <c r="B53" s="19" t="s">
        <v>76</v>
      </c>
      <c r="C53" s="19" t="s">
        <v>73</v>
      </c>
      <c r="D53" s="19">
        <v>5</v>
      </c>
      <c r="E53" s="19">
        <v>151.07852</v>
      </c>
      <c r="F53" s="19">
        <v>-33.821440000000003</v>
      </c>
      <c r="G53" s="22">
        <v>43240</v>
      </c>
      <c r="H53" s="23">
        <v>0.44791666666666669</v>
      </c>
      <c r="I53" s="19">
        <v>60</v>
      </c>
      <c r="K53" s="19" t="s">
        <v>70</v>
      </c>
      <c r="L53" s="24">
        <v>3.902862809141705</v>
      </c>
      <c r="M53" s="24">
        <v>0.40994286209346986</v>
      </c>
      <c r="N53" s="24">
        <v>75.335149961020306</v>
      </c>
      <c r="O53" s="24">
        <v>24.786528964149209</v>
      </c>
      <c r="P53" s="24">
        <v>11.614011695359377</v>
      </c>
      <c r="Q53" s="24">
        <v>1.1498605226361172</v>
      </c>
      <c r="R53" s="25">
        <v>3.1100000000000003</v>
      </c>
      <c r="S53" s="25">
        <v>0.78799999999999992</v>
      </c>
      <c r="T53" s="25">
        <v>0.30269999999999997</v>
      </c>
      <c r="U53" s="25">
        <v>68.938529810918595</v>
      </c>
      <c r="V53" s="25">
        <v>0.9358164137026308</v>
      </c>
      <c r="W53" s="25">
        <v>7.7</v>
      </c>
      <c r="X53" s="19">
        <v>35.030525507542485</v>
      </c>
    </row>
    <row r="54" spans="1:24" x14ac:dyDescent="0.25">
      <c r="A54" s="19">
        <v>55</v>
      </c>
      <c r="B54" s="19" t="s">
        <v>76</v>
      </c>
      <c r="C54" s="19" t="s">
        <v>72</v>
      </c>
      <c r="D54" s="19">
        <v>4</v>
      </c>
      <c r="E54" s="19">
        <v>151.06947</v>
      </c>
      <c r="F54" s="19">
        <v>-33.825539999999997</v>
      </c>
      <c r="G54" s="22">
        <v>43240</v>
      </c>
      <c r="H54" s="23">
        <v>0.47569444444444442</v>
      </c>
      <c r="I54" s="19">
        <v>60</v>
      </c>
      <c r="K54" s="19" t="s">
        <v>70</v>
      </c>
      <c r="L54" s="24">
        <v>4.6015680057400035</v>
      </c>
      <c r="M54" s="24">
        <v>0.50559191080117549</v>
      </c>
      <c r="N54" s="24">
        <v>88.476655125356075</v>
      </c>
      <c r="O54" s="24">
        <v>30.645134981292681</v>
      </c>
      <c r="P54" s="24">
        <v>15.03631528315201</v>
      </c>
      <c r="Q54" s="24">
        <v>1.3187084623084251</v>
      </c>
      <c r="R54" s="25">
        <v>2.9299999999999997</v>
      </c>
      <c r="S54" s="25">
        <v>0.74399999999999999</v>
      </c>
      <c r="T54" s="25">
        <v>0.29469999999999996</v>
      </c>
      <c r="U54" s="25">
        <v>80.345025685430485</v>
      </c>
      <c r="V54" s="25">
        <v>1.041016168000817</v>
      </c>
      <c r="W54" s="25">
        <v>7.84</v>
      </c>
      <c r="X54" s="19">
        <v>33.588875138661287</v>
      </c>
    </row>
    <row r="55" spans="1:24" x14ac:dyDescent="0.25">
      <c r="A55" s="19">
        <v>56</v>
      </c>
      <c r="B55" s="19" t="s">
        <v>76</v>
      </c>
      <c r="C55" s="19" t="s">
        <v>73</v>
      </c>
      <c r="D55" s="19">
        <v>4</v>
      </c>
      <c r="E55" s="19">
        <v>151.06947</v>
      </c>
      <c r="F55" s="19">
        <v>-33.825539999999997</v>
      </c>
      <c r="G55" s="22">
        <v>43240</v>
      </c>
      <c r="H55" s="23">
        <v>0.47569444444444442</v>
      </c>
      <c r="I55" s="19">
        <v>60</v>
      </c>
      <c r="K55" s="19" t="s">
        <v>70</v>
      </c>
      <c r="L55" s="24">
        <v>6.0523937649306019</v>
      </c>
      <c r="M55" s="24">
        <v>0.76329296631852039</v>
      </c>
      <c r="N55" s="24">
        <v>96.787336859547494</v>
      </c>
      <c r="O55" s="24">
        <v>35.227516470080829</v>
      </c>
      <c r="P55" s="24">
        <v>16.603586341116891</v>
      </c>
      <c r="Q55" s="24">
        <v>1.3848540984008975</v>
      </c>
      <c r="R55" s="25">
        <v>2.99</v>
      </c>
      <c r="S55" s="25">
        <v>0.73099999999999998</v>
      </c>
      <c r="T55" s="25">
        <v>0.27969999999999995</v>
      </c>
      <c r="U55" s="25">
        <v>66.10772061578426</v>
      </c>
      <c r="V55" s="25">
        <v>0.74002301425525752</v>
      </c>
      <c r="W55" s="25">
        <v>8.19</v>
      </c>
      <c r="X55" s="19">
        <v>35.181997611521439</v>
      </c>
    </row>
    <row r="56" spans="1:24" x14ac:dyDescent="0.25">
      <c r="A56" s="19">
        <v>58</v>
      </c>
      <c r="B56" s="19" t="s">
        <v>76</v>
      </c>
      <c r="C56" s="19" t="s">
        <v>73</v>
      </c>
      <c r="D56" s="19">
        <v>1</v>
      </c>
      <c r="E56" s="19">
        <v>151.01077000000001</v>
      </c>
      <c r="F56" s="19">
        <v>-33.81427</v>
      </c>
      <c r="G56" s="22">
        <v>43240</v>
      </c>
      <c r="H56" s="23">
        <v>0.57291666666666663</v>
      </c>
      <c r="I56" s="19">
        <v>60</v>
      </c>
      <c r="K56" s="19" t="s">
        <v>70</v>
      </c>
      <c r="L56" s="24">
        <v>3.6945934622575303</v>
      </c>
      <c r="M56" s="24">
        <v>0.386898881255473</v>
      </c>
      <c r="N56" s="24">
        <v>79.277975437441214</v>
      </c>
      <c r="O56" s="24">
        <v>27.608183400069304</v>
      </c>
      <c r="P56" s="24">
        <v>24.878783894462966</v>
      </c>
      <c r="Q56" s="24">
        <v>1.613450008807261</v>
      </c>
      <c r="R56" s="25">
        <v>2.09</v>
      </c>
      <c r="S56" s="25">
        <v>0.73299999999999998</v>
      </c>
      <c r="T56" s="25">
        <v>0.20969999999999997</v>
      </c>
      <c r="U56" s="25">
        <v>141.79023703864056</v>
      </c>
      <c r="V56" s="25">
        <v>1.3330125036867611</v>
      </c>
      <c r="W56" s="25">
        <v>7.48</v>
      </c>
      <c r="X56" s="19">
        <v>34.982251575886622</v>
      </c>
    </row>
    <row r="57" spans="1:24" x14ac:dyDescent="0.25">
      <c r="A57" s="19">
        <v>59</v>
      </c>
      <c r="B57" s="19" t="s">
        <v>76</v>
      </c>
      <c r="C57" s="19" t="s">
        <v>72</v>
      </c>
      <c r="D57" s="19">
        <v>1</v>
      </c>
      <c r="E57" s="19">
        <v>151.01077000000001</v>
      </c>
      <c r="F57" s="19">
        <v>-33.81427</v>
      </c>
      <c r="G57" s="22">
        <v>43240</v>
      </c>
      <c r="I57" s="19">
        <v>60</v>
      </c>
      <c r="K57" s="19" t="s">
        <v>70</v>
      </c>
      <c r="L57" s="24">
        <v>3.2935861423116104</v>
      </c>
      <c r="M57" s="24">
        <v>0.32782583174482144</v>
      </c>
      <c r="N57" s="24">
        <v>60.778088854092132</v>
      </c>
      <c r="O57" s="24">
        <v>19.205639534215397</v>
      </c>
      <c r="P57" s="24">
        <v>17.210508508779508</v>
      </c>
      <c r="Q57" s="24">
        <v>1.3408228283834149</v>
      </c>
      <c r="R57" s="25">
        <v>2.0499999999999998</v>
      </c>
      <c r="S57" s="25">
        <v>0.65999999999999992</v>
      </c>
      <c r="T57" s="25">
        <v>0.19270000000000001</v>
      </c>
      <c r="U57" s="25">
        <v>138.04357780978629</v>
      </c>
      <c r="V57" s="25">
        <v>0.25436073362117501</v>
      </c>
      <c r="W57" s="25">
        <v>7.42</v>
      </c>
      <c r="X57" s="19">
        <v>25.565422057214704</v>
      </c>
    </row>
    <row r="58" spans="1:24" x14ac:dyDescent="0.25">
      <c r="A58" s="19">
        <v>60</v>
      </c>
      <c r="B58" s="19" t="s">
        <v>76</v>
      </c>
      <c r="C58" s="19" t="s">
        <v>73</v>
      </c>
      <c r="D58" s="19">
        <v>2</v>
      </c>
      <c r="E58" s="19">
        <v>151.02641</v>
      </c>
      <c r="F58" s="19">
        <v>-33.815269999999998</v>
      </c>
      <c r="G58" s="22">
        <v>43240</v>
      </c>
      <c r="H58" s="23">
        <v>0.60416666666666663</v>
      </c>
      <c r="I58" s="19">
        <v>60</v>
      </c>
      <c r="K58" s="19" t="s">
        <v>70</v>
      </c>
      <c r="L58" s="24">
        <v>4.6569232643182978</v>
      </c>
      <c r="M58" s="24">
        <v>0.51932993686361972</v>
      </c>
      <c r="N58" s="24">
        <v>92.089543134317154</v>
      </c>
      <c r="O58" s="24">
        <v>33.811473643576491</v>
      </c>
      <c r="P58" s="24">
        <v>13.196242084057126</v>
      </c>
      <c r="Q58" s="24">
        <v>1.1640827124982442</v>
      </c>
      <c r="R58" s="25">
        <v>2.34</v>
      </c>
      <c r="S58" s="25">
        <v>0.69399999999999995</v>
      </c>
      <c r="T58" s="25">
        <v>0.20570000000000002</v>
      </c>
      <c r="U58" s="25">
        <v>143.1223825422332</v>
      </c>
      <c r="V58" s="25">
        <v>0.9649916963326346</v>
      </c>
      <c r="W58" s="25">
        <v>7.59</v>
      </c>
      <c r="X58" s="19">
        <v>35.07971635788595</v>
      </c>
    </row>
    <row r="59" spans="1:24" x14ac:dyDescent="0.25">
      <c r="A59" s="19">
        <v>61</v>
      </c>
      <c r="B59" s="19" t="s">
        <v>76</v>
      </c>
      <c r="C59" s="19" t="s">
        <v>72</v>
      </c>
      <c r="D59" s="19">
        <v>2</v>
      </c>
      <c r="E59" s="19">
        <v>151.02641</v>
      </c>
      <c r="F59" s="19">
        <v>-33.815269999999998</v>
      </c>
      <c r="G59" s="22">
        <v>43240</v>
      </c>
      <c r="H59" s="23">
        <v>0.6020833333333333</v>
      </c>
      <c r="I59" s="19">
        <v>60</v>
      </c>
      <c r="K59" s="19" t="s">
        <v>70</v>
      </c>
      <c r="L59" s="24">
        <v>3.8929853184865935</v>
      </c>
      <c r="M59" s="24">
        <v>0.39638204950974765</v>
      </c>
      <c r="N59" s="24">
        <v>84.161187925310486</v>
      </c>
      <c r="O59" s="24">
        <v>27.950043218626995</v>
      </c>
      <c r="P59" s="24">
        <v>3.8182166572267686</v>
      </c>
      <c r="Q59" s="24">
        <v>0.57403163740748964</v>
      </c>
      <c r="R59" s="25">
        <v>2.21</v>
      </c>
      <c r="S59" s="25">
        <v>0.66599999999999993</v>
      </c>
      <c r="T59" s="25">
        <v>0.26870000000000005</v>
      </c>
      <c r="U59" s="25">
        <v>161.60590140458092</v>
      </c>
      <c r="V59" s="25">
        <v>3.8066193737773419</v>
      </c>
      <c r="W59" s="25">
        <v>7.53</v>
      </c>
      <c r="X59" s="19">
        <v>29.225916736407648</v>
      </c>
    </row>
    <row r="60" spans="1:24" x14ac:dyDescent="0.25">
      <c r="A60" s="19">
        <v>62</v>
      </c>
      <c r="B60" s="19" t="s">
        <v>76</v>
      </c>
      <c r="C60" s="19" t="s">
        <v>73</v>
      </c>
      <c r="D60" s="19">
        <v>3</v>
      </c>
      <c r="E60" s="19">
        <v>151.04903999999999</v>
      </c>
      <c r="F60" s="19">
        <v>-33.824359999999999</v>
      </c>
      <c r="G60" s="22">
        <v>43240</v>
      </c>
      <c r="H60" s="23">
        <v>0.64583333333333337</v>
      </c>
      <c r="I60" s="19">
        <v>60</v>
      </c>
      <c r="K60" s="19" t="s">
        <v>70</v>
      </c>
      <c r="L60" s="24">
        <v>3.9736550335734195</v>
      </c>
      <c r="M60" s="24">
        <v>0.39990014274635283</v>
      </c>
      <c r="N60" s="24">
        <v>102.81480017141963</v>
      </c>
      <c r="O60" s="24">
        <v>35.67825837573352</v>
      </c>
      <c r="P60" s="24">
        <v>3.4413151864641383</v>
      </c>
      <c r="Q60" s="24">
        <v>0.54935367715290162</v>
      </c>
      <c r="R60" s="25">
        <v>2.58</v>
      </c>
      <c r="S60" s="25">
        <v>0.73399999999999999</v>
      </c>
      <c r="T60" s="25">
        <v>0.25970000000000004</v>
      </c>
      <c r="U60" s="25">
        <v>114.6477724029407</v>
      </c>
      <c r="V60" s="25">
        <v>0.44056571408237627</v>
      </c>
      <c r="W60" s="25">
        <v>7.71</v>
      </c>
      <c r="X60" s="19">
        <v>35.056815863035794</v>
      </c>
    </row>
    <row r="61" spans="1:24" x14ac:dyDescent="0.25">
      <c r="A61" s="19">
        <v>63</v>
      </c>
      <c r="B61" s="19" t="s">
        <v>76</v>
      </c>
      <c r="C61" s="19" t="s">
        <v>72</v>
      </c>
      <c r="D61" s="19">
        <v>3</v>
      </c>
      <c r="E61" s="19">
        <v>151.04903999999999</v>
      </c>
      <c r="F61" s="19">
        <v>-33.824359999999999</v>
      </c>
      <c r="G61" s="22">
        <v>43240</v>
      </c>
      <c r="H61" s="23">
        <v>0.64930555555555558</v>
      </c>
      <c r="I61" s="19">
        <v>60</v>
      </c>
      <c r="K61" s="19" t="s">
        <v>70</v>
      </c>
      <c r="L61" s="24">
        <v>4.2071988998309617</v>
      </c>
      <c r="M61" s="24">
        <v>0.43597939292008353</v>
      </c>
      <c r="N61" s="24">
        <v>93.466252380749935</v>
      </c>
      <c r="O61" s="24">
        <v>32.07931329411673</v>
      </c>
      <c r="P61" s="24">
        <v>3.7418030929089214</v>
      </c>
      <c r="Q61" s="24">
        <v>0.57219331436392462</v>
      </c>
      <c r="R61" s="25">
        <v>2.4800000000000004</v>
      </c>
      <c r="S61" s="25">
        <v>0.58099999999999996</v>
      </c>
      <c r="T61" s="25">
        <v>0.20070000000000002</v>
      </c>
      <c r="U61" s="25">
        <v>116.14643609448243</v>
      </c>
      <c r="V61" s="25">
        <v>0.64671113799811686</v>
      </c>
      <c r="W61" s="25">
        <v>7.65</v>
      </c>
      <c r="X61" s="19">
        <v>30.192905693556249</v>
      </c>
    </row>
    <row r="62" spans="1:24" x14ac:dyDescent="0.25">
      <c r="A62" s="19">
        <v>64</v>
      </c>
      <c r="B62" s="19" t="s">
        <v>75</v>
      </c>
      <c r="C62" s="19" t="s">
        <v>72</v>
      </c>
      <c r="E62" s="19">
        <v>151.08269000000001</v>
      </c>
      <c r="F62" s="19">
        <v>-33.824959999999997</v>
      </c>
      <c r="G62" s="22">
        <v>43241</v>
      </c>
      <c r="H62" s="23">
        <v>0.30208333333333331</v>
      </c>
      <c r="I62" s="19">
        <v>60</v>
      </c>
      <c r="K62" s="19" t="s">
        <v>67</v>
      </c>
      <c r="L62" s="24">
        <v>3.1416445374491557</v>
      </c>
      <c r="M62" s="24">
        <v>0.41379443702904861</v>
      </c>
      <c r="N62" s="24">
        <v>58.590859581104077</v>
      </c>
      <c r="O62" s="24">
        <v>25.114474329263764</v>
      </c>
      <c r="P62" s="24">
        <v>3.6108603843523741</v>
      </c>
      <c r="Q62" s="24">
        <v>0.55721103740637723</v>
      </c>
      <c r="R62" s="25">
        <v>2.8499999999999996</v>
      </c>
      <c r="S62" s="25">
        <v>0.71</v>
      </c>
      <c r="T62" s="25">
        <v>0.27269999999999994</v>
      </c>
      <c r="U62" s="25">
        <v>100.82676280316717</v>
      </c>
      <c r="V62" s="25">
        <v>0.31521384242384615</v>
      </c>
      <c r="W62" s="25">
        <v>7.72</v>
      </c>
      <c r="X62" s="19">
        <v>33.886263602527947</v>
      </c>
    </row>
    <row r="63" spans="1:24" x14ac:dyDescent="0.25">
      <c r="A63" s="19">
        <v>65</v>
      </c>
      <c r="B63" s="19" t="s">
        <v>75</v>
      </c>
      <c r="C63" s="19" t="s">
        <v>72</v>
      </c>
      <c r="E63" s="19">
        <v>151.07936000000001</v>
      </c>
      <c r="F63" s="19">
        <v>-33.828760000000003</v>
      </c>
      <c r="G63" s="22">
        <v>43241</v>
      </c>
      <c r="H63" s="23">
        <v>0.32291666666666669</v>
      </c>
      <c r="I63" s="19">
        <v>60</v>
      </c>
      <c r="K63" s="19" t="s">
        <v>67</v>
      </c>
      <c r="L63" s="24">
        <v>4.1493147501991459</v>
      </c>
      <c r="M63" s="24">
        <v>0.62031444473426545</v>
      </c>
      <c r="N63" s="24">
        <v>103.01994226429038</v>
      </c>
      <c r="O63" s="24">
        <v>55.530104753237019</v>
      </c>
      <c r="P63" s="24">
        <v>22.272438451820044</v>
      </c>
      <c r="Q63" s="24">
        <v>1.4623665213889718</v>
      </c>
      <c r="R63" s="25">
        <v>2.84</v>
      </c>
      <c r="S63" s="25">
        <v>0.76300000000000001</v>
      </c>
      <c r="T63" s="25">
        <v>0.27169999999999994</v>
      </c>
      <c r="U63" s="25">
        <v>84.174944008259303</v>
      </c>
      <c r="V63" s="25">
        <v>0.75547401282835158</v>
      </c>
      <c r="W63" s="25">
        <v>7.82</v>
      </c>
      <c r="X63" s="19">
        <v>33.846540322486554</v>
      </c>
    </row>
    <row r="64" spans="1:24" x14ac:dyDescent="0.25">
      <c r="A64" s="19">
        <v>66</v>
      </c>
      <c r="B64" s="19" t="s">
        <v>75</v>
      </c>
      <c r="C64" s="19" t="s">
        <v>72</v>
      </c>
      <c r="E64" s="19">
        <v>151.0762</v>
      </c>
      <c r="F64" s="19">
        <v>-33.83287</v>
      </c>
      <c r="G64" s="22">
        <v>43241</v>
      </c>
      <c r="H64" s="23">
        <v>0.34027777777777773</v>
      </c>
      <c r="I64" s="19">
        <v>60</v>
      </c>
      <c r="K64" s="19" t="s">
        <v>67</v>
      </c>
      <c r="L64" s="24">
        <v>4.8279322973331622</v>
      </c>
      <c r="M64" s="24">
        <v>0.73020844137954111</v>
      </c>
      <c r="N64" s="24">
        <v>74.840323222164173</v>
      </c>
      <c r="O64" s="24">
        <v>33.389479253577669</v>
      </c>
      <c r="P64" s="24">
        <v>6.0818970344245731</v>
      </c>
      <c r="Q64" s="24">
        <v>0.84959468861968135</v>
      </c>
      <c r="R64" s="25">
        <v>2.88</v>
      </c>
      <c r="S64" s="25">
        <v>0.71</v>
      </c>
      <c r="T64" s="25">
        <v>0.25170000000000003</v>
      </c>
      <c r="U64" s="25">
        <v>68.189197965147741</v>
      </c>
      <c r="V64" s="25">
        <v>0.20953079157947169</v>
      </c>
      <c r="W64" s="25">
        <v>7.81</v>
      </c>
      <c r="X64" s="19">
        <v>34.118117682921621</v>
      </c>
    </row>
    <row r="65" spans="1:24" x14ac:dyDescent="0.25">
      <c r="A65" s="19">
        <v>67</v>
      </c>
      <c r="B65" s="19" t="s">
        <v>75</v>
      </c>
      <c r="C65" s="19" t="s">
        <v>72</v>
      </c>
      <c r="E65" s="19">
        <v>151.08199999999999</v>
      </c>
      <c r="F65" s="19">
        <v>-33.83164</v>
      </c>
      <c r="G65" s="22">
        <v>43241</v>
      </c>
      <c r="H65" s="23">
        <v>0.36458333333333331</v>
      </c>
      <c r="I65" s="19">
        <v>60</v>
      </c>
      <c r="K65" s="19" t="s">
        <v>67</v>
      </c>
      <c r="L65" s="24">
        <v>5.136780513736964</v>
      </c>
      <c r="M65" s="24">
        <v>0.81611747555227465</v>
      </c>
      <c r="N65" s="24">
        <v>127.21728991754482</v>
      </c>
      <c r="O65" s="24">
        <v>72.229968643188798</v>
      </c>
      <c r="P65" s="24">
        <v>4.0607606230497764</v>
      </c>
      <c r="Q65" s="24">
        <v>0.60194238282768631</v>
      </c>
      <c r="R65" s="25">
        <v>2.7199999999999998</v>
      </c>
      <c r="S65" s="25">
        <v>0.65899999999999992</v>
      </c>
      <c r="T65" s="25">
        <v>0.22069999999999998</v>
      </c>
      <c r="U65" s="25">
        <v>90.752412432247908</v>
      </c>
      <c r="V65" s="25">
        <v>0.75087209784989961</v>
      </c>
      <c r="W65" s="25">
        <v>7.69</v>
      </c>
      <c r="X65" s="19">
        <v>33.587270029286138</v>
      </c>
    </row>
    <row r="66" spans="1:24" x14ac:dyDescent="0.25">
      <c r="A66" s="19">
        <v>68</v>
      </c>
      <c r="B66" s="19" t="s">
        <v>75</v>
      </c>
      <c r="C66" s="19" t="s">
        <v>72</v>
      </c>
      <c r="E66" s="19">
        <v>151.08598000000001</v>
      </c>
      <c r="F66" s="19">
        <v>-33.823430000000002</v>
      </c>
      <c r="G66" s="22">
        <v>43241</v>
      </c>
      <c r="H66" s="23">
        <v>0.39583333333333331</v>
      </c>
      <c r="I66" s="19">
        <v>60</v>
      </c>
      <c r="K66" s="19" t="s">
        <v>67</v>
      </c>
      <c r="L66" s="24">
        <v>3.3235880385700627</v>
      </c>
      <c r="M66" s="24">
        <v>0.41644388185647746</v>
      </c>
      <c r="N66" s="24">
        <v>95.72720099813769</v>
      </c>
      <c r="O66" s="24">
        <v>44.319532444094143</v>
      </c>
      <c r="P66" s="24">
        <v>2.6075389234522226</v>
      </c>
      <c r="Q66" s="24">
        <v>0.4800752345849616</v>
      </c>
      <c r="R66" s="25">
        <v>2.79</v>
      </c>
      <c r="S66" s="25">
        <v>0.72699999999999998</v>
      </c>
      <c r="T66" s="25">
        <v>0.25370000000000004</v>
      </c>
      <c r="U66" s="25">
        <v>69.604602562714916</v>
      </c>
      <c r="V66" s="25">
        <v>1.213223375512086</v>
      </c>
      <c r="W66" s="25">
        <v>7.64</v>
      </c>
      <c r="X66" s="19">
        <v>33.592523419432759</v>
      </c>
    </row>
    <row r="67" spans="1:24" x14ac:dyDescent="0.25">
      <c r="A67" s="19">
        <v>70</v>
      </c>
      <c r="B67" s="19" t="s">
        <v>77</v>
      </c>
      <c r="C67" s="19" t="s">
        <v>77</v>
      </c>
      <c r="E67" s="19">
        <v>151.07679999999999</v>
      </c>
      <c r="F67" s="19">
        <v>-33.835000000000001</v>
      </c>
      <c r="G67" s="22">
        <v>43242</v>
      </c>
      <c r="H67" s="23">
        <v>0.34375</v>
      </c>
      <c r="I67" s="19">
        <v>6</v>
      </c>
      <c r="K67" s="19" t="s">
        <v>37</v>
      </c>
      <c r="L67" s="24">
        <v>55.143100355423684</v>
      </c>
      <c r="M67" s="24">
        <v>8.4254406364939083</v>
      </c>
      <c r="N67" s="24">
        <v>1407.019366907931</v>
      </c>
      <c r="O67" s="24">
        <v>810.1131659469645</v>
      </c>
      <c r="P67" s="24">
        <v>101.46148942431203</v>
      </c>
      <c r="Q67" s="24">
        <v>9.5868458086881407</v>
      </c>
      <c r="R67" s="25">
        <v>0</v>
      </c>
      <c r="S67" s="25">
        <v>10.16</v>
      </c>
      <c r="T67" s="25">
        <v>0.28369999999999995</v>
      </c>
      <c r="U67" s="25">
        <v>646.75664199422181</v>
      </c>
      <c r="V67" s="25">
        <v>4.0123051800744722</v>
      </c>
      <c r="W67" s="25"/>
      <c r="X67" s="25"/>
    </row>
    <row r="68" spans="1:24" x14ac:dyDescent="0.25">
      <c r="A68" s="19">
        <v>71</v>
      </c>
      <c r="B68" s="19" t="s">
        <v>77</v>
      </c>
      <c r="C68" s="19" t="s">
        <v>77</v>
      </c>
      <c r="E68" s="19">
        <v>151.0831</v>
      </c>
      <c r="F68" s="19">
        <v>-33.83455</v>
      </c>
      <c r="G68" s="22">
        <v>43242</v>
      </c>
      <c r="H68" s="23">
        <v>0.375</v>
      </c>
      <c r="I68" s="19">
        <v>6.2</v>
      </c>
      <c r="K68" s="19" t="s">
        <v>37</v>
      </c>
      <c r="L68" s="24">
        <v>30.95052698103056</v>
      </c>
      <c r="M68" s="24">
        <v>3.6808961356743635</v>
      </c>
      <c r="N68" s="24">
        <v>926.70149182157229</v>
      </c>
      <c r="O68" s="24">
        <v>428.98807032387475</v>
      </c>
      <c r="P68" s="24">
        <v>24.3576641217096</v>
      </c>
      <c r="Q68" s="24">
        <v>4.5823855925058803</v>
      </c>
      <c r="R68" s="19">
        <v>1.6300000000000001</v>
      </c>
      <c r="S68" s="25">
        <v>0.58499999999999996</v>
      </c>
      <c r="T68" s="25">
        <v>0.28369999999999995</v>
      </c>
      <c r="U68" s="25">
        <v>546.01313828502919</v>
      </c>
      <c r="V68" s="25">
        <v>3.9178984891482158</v>
      </c>
    </row>
    <row r="69" spans="1:24" x14ac:dyDescent="0.25">
      <c r="A69" s="19">
        <v>72</v>
      </c>
      <c r="B69" s="19" t="s">
        <v>77</v>
      </c>
      <c r="C69" s="19" t="s">
        <v>77</v>
      </c>
      <c r="E69" s="19">
        <v>151.0831</v>
      </c>
      <c r="F69" s="19">
        <v>-33.83455</v>
      </c>
      <c r="G69" s="22">
        <v>43242</v>
      </c>
      <c r="I69" s="19">
        <v>6.5</v>
      </c>
      <c r="K69" s="19" t="s">
        <v>37</v>
      </c>
      <c r="L69" s="24">
        <v>22.593981905903515</v>
      </c>
      <c r="M69" s="24">
        <v>2.3777402268929437</v>
      </c>
      <c r="N69" s="24">
        <v>748.32759526490418</v>
      </c>
      <c r="O69" s="24">
        <v>314.65329367618909</v>
      </c>
      <c r="P69" s="24">
        <v>18.216320310702063</v>
      </c>
      <c r="Q69" s="24">
        <v>2.6490328932053759</v>
      </c>
      <c r="R69" s="19">
        <v>2.34</v>
      </c>
      <c r="S69" s="25">
        <v>0.5</v>
      </c>
      <c r="T69" s="25">
        <v>0.37470000000000003</v>
      </c>
      <c r="U69" s="25">
        <v>343.44376264497492</v>
      </c>
      <c r="V69" s="25">
        <v>4.0467117425423496</v>
      </c>
    </row>
    <row r="70" spans="1:24" x14ac:dyDescent="0.25">
      <c r="A70" s="19">
        <v>73</v>
      </c>
      <c r="B70" s="19" t="s">
        <v>77</v>
      </c>
      <c r="C70" s="19" t="s">
        <v>77</v>
      </c>
      <c r="E70" s="19">
        <v>151.0831</v>
      </c>
      <c r="F70" s="19">
        <v>-33.83455</v>
      </c>
      <c r="G70" s="22">
        <v>43242</v>
      </c>
      <c r="H70" s="23">
        <v>0.375</v>
      </c>
      <c r="I70" s="19">
        <v>6</v>
      </c>
      <c r="K70" s="19" t="s">
        <v>37</v>
      </c>
      <c r="L70" s="24">
        <v>24.223932341412596</v>
      </c>
      <c r="M70" s="24">
        <v>2.1422411883156118</v>
      </c>
      <c r="N70" s="24">
        <v>646.43753742403203</v>
      </c>
      <c r="O70" s="24">
        <v>206.05007303717517</v>
      </c>
      <c r="P70" s="24">
        <v>11.808070282804632</v>
      </c>
      <c r="Q70" s="24">
        <v>2.2113070163074657</v>
      </c>
      <c r="R70" s="19">
        <v>2.3200000000000003</v>
      </c>
      <c r="S70" s="25">
        <v>0.90199999999999991</v>
      </c>
      <c r="T70" s="25">
        <v>0.43869999999999998</v>
      </c>
      <c r="U70" s="25">
        <v>343.1939853630513</v>
      </c>
      <c r="V70" s="25">
        <v>5.4833135482038973</v>
      </c>
    </row>
    <row r="71" spans="1:24" x14ac:dyDescent="0.25">
      <c r="A71" s="19">
        <v>74</v>
      </c>
      <c r="B71" s="19" t="s">
        <v>77</v>
      </c>
      <c r="C71" s="19" t="s">
        <v>77</v>
      </c>
      <c r="E71" s="19">
        <v>151.25364999999999</v>
      </c>
      <c r="F71" s="19">
        <v>-33.869799999999998</v>
      </c>
      <c r="G71" s="22">
        <v>43243</v>
      </c>
      <c r="H71" s="23">
        <v>0.51041666666666663</v>
      </c>
      <c r="I71" s="19">
        <v>6</v>
      </c>
      <c r="K71" s="19" t="s">
        <v>37</v>
      </c>
      <c r="L71" s="24">
        <v>34.581201641594213</v>
      </c>
      <c r="M71" s="24">
        <v>3.6208006570134432</v>
      </c>
      <c r="N71" s="24">
        <v>785.52619762625648</v>
      </c>
      <c r="O71" s="24">
        <v>302.51898785341268</v>
      </c>
      <c r="P71" s="24">
        <v>28.420486631101639</v>
      </c>
      <c r="Q71" s="24">
        <v>4.8747155617577738</v>
      </c>
      <c r="R71" s="19">
        <v>2.4900000000000002</v>
      </c>
      <c r="S71" s="25">
        <v>0.52200000000000002</v>
      </c>
      <c r="T71" s="25">
        <v>0.3407</v>
      </c>
      <c r="U71" s="25">
        <v>130.38374116412865</v>
      </c>
      <c r="V71" s="25">
        <v>1.3756660013036912</v>
      </c>
      <c r="W71" s="19">
        <v>7.69</v>
      </c>
      <c r="X71" s="19">
        <v>36.5</v>
      </c>
    </row>
    <row r="72" spans="1:24" x14ac:dyDescent="0.25">
      <c r="A72" s="19">
        <v>75</v>
      </c>
      <c r="B72" s="19" t="s">
        <v>77</v>
      </c>
      <c r="C72" s="19" t="s">
        <v>77</v>
      </c>
      <c r="E72" s="19">
        <v>151.25364999999999</v>
      </c>
      <c r="F72" s="19">
        <v>-33.869799999999998</v>
      </c>
      <c r="G72" s="22">
        <v>43243</v>
      </c>
      <c r="H72" s="23">
        <v>0.51041666666666663</v>
      </c>
      <c r="I72" s="19">
        <v>6</v>
      </c>
      <c r="K72" s="19" t="s">
        <v>37</v>
      </c>
      <c r="L72" s="24">
        <v>33.264828602074196</v>
      </c>
      <c r="M72" s="24">
        <v>3.5494935336399194</v>
      </c>
      <c r="N72" s="24">
        <v>901.96954867401325</v>
      </c>
      <c r="O72" s="24">
        <v>383.57049931000171</v>
      </c>
      <c r="P72" s="24">
        <v>24.801408902885566</v>
      </c>
      <c r="Q72" s="24">
        <v>4.4895217386293877</v>
      </c>
      <c r="R72" s="19">
        <v>2.5300000000000002</v>
      </c>
      <c r="S72" s="25">
        <v>1.1599999999999999</v>
      </c>
      <c r="T72" s="25">
        <v>0.31369999999999998</v>
      </c>
      <c r="U72" s="25">
        <v>126.97011831117253</v>
      </c>
      <c r="V72" s="25">
        <v>0.19227864127474034</v>
      </c>
      <c r="W72" s="19">
        <v>7.41</v>
      </c>
      <c r="X72" s="19">
        <v>36.700000000000003</v>
      </c>
    </row>
    <row r="73" spans="1:24" x14ac:dyDescent="0.25">
      <c r="A73" s="19">
        <v>76</v>
      </c>
      <c r="B73" s="19" t="s">
        <v>77</v>
      </c>
      <c r="C73" s="19" t="s">
        <v>77</v>
      </c>
      <c r="E73" s="19">
        <v>151.25364999999999</v>
      </c>
      <c r="F73" s="19">
        <v>-33.869799999999998</v>
      </c>
      <c r="G73" s="22">
        <v>43243</v>
      </c>
      <c r="H73" s="23">
        <v>0.36458333333333331</v>
      </c>
      <c r="I73" s="19">
        <v>6</v>
      </c>
      <c r="K73" s="19" t="s">
        <v>37</v>
      </c>
      <c r="L73" s="24">
        <v>38.453223236939913</v>
      </c>
      <c r="M73" s="24">
        <v>4.1400110683173272</v>
      </c>
      <c r="N73" s="24">
        <v>1009.134588110135</v>
      </c>
      <c r="O73" s="24">
        <v>419.17963344555955</v>
      </c>
      <c r="P73" s="24">
        <v>20.930670086134562</v>
      </c>
      <c r="Q73" s="24">
        <v>3.9739205004797351</v>
      </c>
      <c r="R73" s="19">
        <v>2.71</v>
      </c>
      <c r="S73" s="25">
        <v>1.41</v>
      </c>
      <c r="T73" s="25">
        <v>0.3387</v>
      </c>
      <c r="U73" s="25">
        <v>118.72746800769313</v>
      </c>
      <c r="V73" s="25">
        <v>2.5648666273821479</v>
      </c>
      <c r="W73" s="19">
        <v>7.22</v>
      </c>
      <c r="X73" s="19">
        <v>36.4</v>
      </c>
    </row>
    <row r="74" spans="1:24" x14ac:dyDescent="0.25">
      <c r="A74" s="19">
        <v>77</v>
      </c>
      <c r="B74" s="19" t="s">
        <v>75</v>
      </c>
      <c r="C74" s="19" t="s">
        <v>72</v>
      </c>
      <c r="E74" s="26">
        <v>151.12587680999999</v>
      </c>
      <c r="F74" s="26">
        <v>-33.858240459999998</v>
      </c>
      <c r="G74" s="22">
        <v>43242</v>
      </c>
      <c r="H74" s="23">
        <v>0.48958333333333331</v>
      </c>
      <c r="I74" s="19">
        <v>100</v>
      </c>
      <c r="K74" s="19" t="s">
        <v>69</v>
      </c>
      <c r="L74" s="24">
        <v>4.2494853498610698</v>
      </c>
      <c r="M74" s="24">
        <v>0.6038174777521319</v>
      </c>
      <c r="N74" s="24">
        <v>82.881618442780692</v>
      </c>
      <c r="O74" s="24">
        <v>41.192111877046216</v>
      </c>
      <c r="P74" s="24">
        <v>5.8907829807169838</v>
      </c>
      <c r="Q74" s="24">
        <v>0.53723945348875668</v>
      </c>
      <c r="R74" s="25">
        <v>2.99</v>
      </c>
      <c r="S74" s="25">
        <v>0.74399999999999999</v>
      </c>
      <c r="T74" s="25">
        <v>0.30969999999999998</v>
      </c>
      <c r="U74" s="25">
        <v>137.29424596401543</v>
      </c>
      <c r="V74" s="25">
        <v>2.840994193119013</v>
      </c>
      <c r="X74" s="19">
        <v>34.581509239051478</v>
      </c>
    </row>
    <row r="75" spans="1:24" x14ac:dyDescent="0.25">
      <c r="A75" s="19">
        <v>78</v>
      </c>
      <c r="B75" s="19" t="s">
        <v>75</v>
      </c>
      <c r="C75" s="19" t="s">
        <v>72</v>
      </c>
      <c r="E75" s="26">
        <v>151.11960923999999</v>
      </c>
      <c r="F75" s="26">
        <v>-33.860805489999997</v>
      </c>
      <c r="G75" s="22">
        <v>43242</v>
      </c>
      <c r="H75" s="23">
        <v>0.52083333333333337</v>
      </c>
      <c r="I75" s="19">
        <v>100</v>
      </c>
      <c r="K75" s="19" t="s">
        <v>69</v>
      </c>
      <c r="L75" s="24">
        <v>6.0572338833380623</v>
      </c>
      <c r="M75" s="24">
        <v>1.0400813892513641</v>
      </c>
      <c r="N75" s="24">
        <v>90.75671336130435</v>
      </c>
      <c r="O75" s="24">
        <v>50.024412559005121</v>
      </c>
      <c r="P75" s="24">
        <v>18.853190710359627</v>
      </c>
      <c r="Q75" s="24">
        <v>0.96870439207221604</v>
      </c>
      <c r="R75" s="25">
        <v>3.3900000000000006</v>
      </c>
      <c r="S75" s="25">
        <v>0.70299999999999996</v>
      </c>
      <c r="T75" s="25">
        <v>0.25470000000000004</v>
      </c>
      <c r="U75" s="25">
        <v>135.96210046042276</v>
      </c>
      <c r="V75" s="25">
        <v>3.6542428043556963</v>
      </c>
      <c r="X75" s="19">
        <v>34.585672030267339</v>
      </c>
    </row>
    <row r="76" spans="1:24" x14ac:dyDescent="0.25">
      <c r="A76" s="19">
        <v>79</v>
      </c>
      <c r="B76" s="19" t="s">
        <v>75</v>
      </c>
      <c r="C76" s="19" t="s">
        <v>72</v>
      </c>
      <c r="E76" s="26">
        <v>151.11671891</v>
      </c>
      <c r="F76" s="26">
        <v>-33.855050730000002</v>
      </c>
      <c r="G76" s="22">
        <v>43242</v>
      </c>
      <c r="H76" s="23">
        <v>0.53055555555555556</v>
      </c>
      <c r="I76" s="19">
        <v>100</v>
      </c>
      <c r="K76" s="19" t="s">
        <v>69</v>
      </c>
      <c r="L76" s="24">
        <v>5.3008587280762445</v>
      </c>
      <c r="M76" s="24">
        <v>0.87102426450594428</v>
      </c>
      <c r="N76" s="24">
        <v>87.11585070661873</v>
      </c>
      <c r="O76" s="24">
        <v>49.075945572834065</v>
      </c>
      <c r="P76" s="24">
        <v>17.529306391782654</v>
      </c>
      <c r="Q76" s="24">
        <v>0.93327999459382538</v>
      </c>
      <c r="R76" s="25">
        <v>2.9299999999999997</v>
      </c>
      <c r="S76" s="25">
        <v>0.71799999999999997</v>
      </c>
      <c r="T76" s="25">
        <v>0.25170000000000003</v>
      </c>
      <c r="U76" s="25">
        <v>140.12505515914978</v>
      </c>
      <c r="V76" s="25">
        <v>0.54596639032713967</v>
      </c>
      <c r="X76" s="19">
        <v>34.720661539470491</v>
      </c>
    </row>
    <row r="77" spans="1:24" x14ac:dyDescent="0.25">
      <c r="A77" s="19">
        <v>80</v>
      </c>
      <c r="B77" s="19" t="s">
        <v>75</v>
      </c>
      <c r="C77" s="19" t="s">
        <v>72</v>
      </c>
      <c r="E77" s="26">
        <v>151.12257459</v>
      </c>
      <c r="F77" s="26">
        <v>-33.851953950000002</v>
      </c>
      <c r="G77" s="22">
        <v>43242</v>
      </c>
      <c r="H77" s="23">
        <v>0.55555555555555558</v>
      </c>
      <c r="I77" s="19">
        <v>100</v>
      </c>
      <c r="K77" s="19" t="s">
        <v>69</v>
      </c>
      <c r="L77" s="24">
        <v>4.4207893965199387</v>
      </c>
      <c r="M77" s="24">
        <v>0.65152532001196706</v>
      </c>
      <c r="N77" s="24">
        <v>64.942576694674031</v>
      </c>
      <c r="O77" s="24">
        <v>30.836225212866633</v>
      </c>
      <c r="P77" s="24">
        <v>12.364787268744577</v>
      </c>
      <c r="Q77" s="24">
        <v>0.77702852090931229</v>
      </c>
      <c r="R77" s="25">
        <v>2.9800000000000004</v>
      </c>
      <c r="S77" s="25">
        <v>0.77699999999999991</v>
      </c>
      <c r="T77" s="25">
        <v>0.2487</v>
      </c>
      <c r="U77" s="25">
        <v>128.38552290873972</v>
      </c>
      <c r="V77" s="25">
        <v>1.7510821244776109</v>
      </c>
      <c r="X77" s="19">
        <v>34.759385090468847</v>
      </c>
    </row>
    <row r="78" spans="1:24" x14ac:dyDescent="0.25">
      <c r="A78" s="19">
        <v>81</v>
      </c>
      <c r="B78" s="19" t="s">
        <v>75</v>
      </c>
      <c r="C78" s="19" t="s">
        <v>72</v>
      </c>
      <c r="E78" s="26">
        <v>151.12100902</v>
      </c>
      <c r="F78" s="26">
        <v>-33.84718281</v>
      </c>
      <c r="G78" s="22">
        <v>43242</v>
      </c>
      <c r="H78" s="23">
        <v>0.55555555555555558</v>
      </c>
      <c r="I78" s="19">
        <v>100</v>
      </c>
      <c r="K78" s="19" t="s">
        <v>69</v>
      </c>
      <c r="L78" s="24">
        <v>2.9851093225494822</v>
      </c>
      <c r="M78" s="24">
        <v>0.51114477517294732</v>
      </c>
      <c r="N78" s="24">
        <v>42.849842969430803</v>
      </c>
      <c r="O78" s="24">
        <v>23.055512678479776</v>
      </c>
      <c r="P78" s="24">
        <v>9.8814368801135046</v>
      </c>
      <c r="Q78" s="24">
        <v>0.70897934707628896</v>
      </c>
      <c r="R78" s="25">
        <v>2.88</v>
      </c>
      <c r="S78" s="25">
        <v>0.7</v>
      </c>
      <c r="T78" s="25">
        <v>0.2477</v>
      </c>
      <c r="U78" s="25">
        <v>131.96566394964492</v>
      </c>
      <c r="V78" s="25">
        <v>4.1348291267105974</v>
      </c>
      <c r="X78" s="19">
        <v>34.687529353810575</v>
      </c>
    </row>
    <row r="79" spans="1:24" x14ac:dyDescent="0.25">
      <c r="A79" s="19">
        <v>82</v>
      </c>
      <c r="B79" s="19" t="s">
        <v>75</v>
      </c>
      <c r="C79" s="19" t="s">
        <v>72</v>
      </c>
      <c r="E79" s="26">
        <v>151.12416605999999</v>
      </c>
      <c r="F79" s="26">
        <v>-33.843299299999998</v>
      </c>
      <c r="G79" s="22">
        <v>43242</v>
      </c>
      <c r="H79" s="23">
        <v>0.57013888888888886</v>
      </c>
      <c r="I79" s="19">
        <v>100</v>
      </c>
      <c r="K79" s="19" t="s">
        <v>69</v>
      </c>
      <c r="L79" s="24">
        <v>4.1205404456125994</v>
      </c>
      <c r="M79" s="24">
        <v>0.77402828099465482</v>
      </c>
      <c r="N79" s="24">
        <v>47.777048130660241</v>
      </c>
      <c r="O79" s="24">
        <v>26.227633045633358</v>
      </c>
      <c r="P79" s="24">
        <v>15.404454280732448</v>
      </c>
      <c r="Q79" s="24">
        <v>0.88243977951954988</v>
      </c>
      <c r="R79" s="25">
        <v>2.9000000000000004</v>
      </c>
      <c r="S79" s="25">
        <v>0.65199999999999991</v>
      </c>
      <c r="T79" s="25">
        <v>0.22069999999999998</v>
      </c>
      <c r="U79" s="25">
        <v>126.80360012322345</v>
      </c>
      <c r="V79" s="25">
        <v>1.6741773176534891</v>
      </c>
      <c r="X79" s="19">
        <v>34.822307947102694</v>
      </c>
    </row>
    <row r="80" spans="1:24" x14ac:dyDescent="0.25">
      <c r="A80" s="19">
        <v>83</v>
      </c>
      <c r="B80" s="19" t="s">
        <v>77</v>
      </c>
      <c r="C80" s="19" t="s">
        <v>77</v>
      </c>
      <c r="E80" s="19">
        <v>151.25364999999999</v>
      </c>
      <c r="F80" s="19">
        <v>-33.869799999999998</v>
      </c>
      <c r="G80" s="22">
        <v>43243</v>
      </c>
      <c r="H80" s="23">
        <v>0.375</v>
      </c>
      <c r="I80" s="19">
        <v>6</v>
      </c>
      <c r="K80" s="19" t="s">
        <v>37</v>
      </c>
      <c r="L80" s="24">
        <v>26.602073761885922</v>
      </c>
      <c r="M80" s="24">
        <v>3.6732010493321243</v>
      </c>
      <c r="N80" s="24">
        <v>891.54221377855549</v>
      </c>
      <c r="O80" s="24">
        <v>514.21053735387738</v>
      </c>
      <c r="P80" s="24">
        <v>19.275782482418467</v>
      </c>
      <c r="Q80" s="24">
        <v>3.7974851305028845</v>
      </c>
      <c r="R80" s="19">
        <v>2.4500000000000002</v>
      </c>
      <c r="S80" s="25">
        <v>1.43</v>
      </c>
      <c r="T80" s="25">
        <v>0.22869999999999999</v>
      </c>
      <c r="U80" s="25">
        <v>125.22167733770721</v>
      </c>
      <c r="V80" s="25">
        <v>3.0092528808525651</v>
      </c>
      <c r="W80" s="19">
        <v>6.96</v>
      </c>
      <c r="X80" s="19">
        <v>36.5</v>
      </c>
    </row>
    <row r="81" spans="1:24" x14ac:dyDescent="0.25">
      <c r="A81" s="19">
        <v>84</v>
      </c>
      <c r="B81" s="19" t="s">
        <v>77</v>
      </c>
      <c r="C81" s="19" t="s">
        <v>77</v>
      </c>
      <c r="E81" s="19">
        <v>151.25364999999999</v>
      </c>
      <c r="F81" s="19">
        <v>-33.869799999999998</v>
      </c>
      <c r="G81" s="22">
        <v>43243</v>
      </c>
      <c r="H81" s="23">
        <v>0.3888888888888889</v>
      </c>
      <c r="I81" s="19">
        <v>6</v>
      </c>
      <c r="K81" s="19" t="s">
        <v>37</v>
      </c>
      <c r="L81" s="24">
        <v>40.637566935295908</v>
      </c>
      <c r="M81" s="24">
        <v>6.3201729925130916</v>
      </c>
      <c r="N81" s="24">
        <v>981.61567350342705</v>
      </c>
      <c r="O81" s="24">
        <v>579.56390979453352</v>
      </c>
      <c r="P81" s="24">
        <v>19.298026958771068</v>
      </c>
      <c r="Q81" s="24">
        <v>3.0316962162913326</v>
      </c>
      <c r="R81" s="19">
        <v>2.62</v>
      </c>
      <c r="S81" s="25">
        <v>1.08</v>
      </c>
      <c r="T81" s="25">
        <v>0.29269999999999996</v>
      </c>
      <c r="U81" s="25">
        <v>136.04535955439732</v>
      </c>
      <c r="V81" s="25">
        <v>0.64671113799809887</v>
      </c>
      <c r="W81" s="19">
        <v>6.92</v>
      </c>
      <c r="X81" s="19">
        <v>36.5</v>
      </c>
    </row>
    <row r="82" spans="1:24" x14ac:dyDescent="0.25">
      <c r="A82" s="19">
        <v>86</v>
      </c>
      <c r="B82" s="19" t="s">
        <v>77</v>
      </c>
      <c r="C82" s="19" t="s">
        <v>77</v>
      </c>
      <c r="E82" s="19">
        <v>151.21250000000001</v>
      </c>
      <c r="F82" s="19">
        <v>-33.877119999999998</v>
      </c>
      <c r="G82" s="22">
        <v>43243</v>
      </c>
      <c r="H82" s="23">
        <v>0.54166666666666663</v>
      </c>
      <c r="I82" s="19">
        <v>6.1</v>
      </c>
      <c r="K82" s="19" t="s">
        <v>37</v>
      </c>
      <c r="L82" s="24">
        <v>1.4070622343539809</v>
      </c>
      <c r="M82" s="24">
        <v>1.9119540675316585E-2</v>
      </c>
      <c r="N82" s="24">
        <v>20.181774131581715</v>
      </c>
      <c r="O82" s="24">
        <v>0.89818986526694122</v>
      </c>
      <c r="P82" s="24">
        <v>16.034047783569783</v>
      </c>
      <c r="Q82" s="24">
        <v>2.383507958058722</v>
      </c>
      <c r="R82" s="19">
        <v>0</v>
      </c>
      <c r="S82" s="25">
        <v>2.2399999999999996E-2</v>
      </c>
      <c r="T82" s="25">
        <v>21.226700000000001</v>
      </c>
      <c r="U82" s="25">
        <v>270.84183269917662</v>
      </c>
      <c r="V82" s="25">
        <v>1.2525813478977506</v>
      </c>
      <c r="W82" s="19">
        <v>5.94</v>
      </c>
      <c r="X82" s="19">
        <v>0.6</v>
      </c>
    </row>
    <row r="83" spans="1:24" x14ac:dyDescent="0.25">
      <c r="A83" s="19">
        <v>87</v>
      </c>
      <c r="B83" s="19" t="s">
        <v>75</v>
      </c>
      <c r="C83" s="19" t="s">
        <v>72</v>
      </c>
      <c r="E83" s="19">
        <v>151.25470999999999</v>
      </c>
      <c r="F83" s="19">
        <v>-33.869489999999999</v>
      </c>
      <c r="G83" s="22">
        <v>43244</v>
      </c>
      <c r="H83" s="23">
        <v>0.34375</v>
      </c>
      <c r="I83" s="19">
        <v>100</v>
      </c>
      <c r="K83" s="19" t="s">
        <v>68</v>
      </c>
      <c r="L83" s="24">
        <v>2.1428977637223809</v>
      </c>
      <c r="M83" s="24">
        <v>0.31845129749595796</v>
      </c>
      <c r="N83" s="24">
        <v>30.057244678514543</v>
      </c>
      <c r="O83" s="24">
        <v>14.553203587394602</v>
      </c>
      <c r="P83" s="24">
        <v>11.624921971147055</v>
      </c>
      <c r="Q83" s="24">
        <v>0.87263588803748837</v>
      </c>
      <c r="R83" s="25">
        <v>3.1900000000000004</v>
      </c>
      <c r="S83" s="25">
        <v>0.59399999999999997</v>
      </c>
      <c r="T83" s="25">
        <v>0.25670000000000004</v>
      </c>
      <c r="U83" s="25">
        <v>104.07386746817421</v>
      </c>
      <c r="V83" s="25">
        <v>1.2274246789665926</v>
      </c>
      <c r="W83" s="19">
        <v>7.51</v>
      </c>
      <c r="X83" s="19">
        <v>35.32492014119314</v>
      </c>
    </row>
    <row r="84" spans="1:24" x14ac:dyDescent="0.25">
      <c r="A84" s="19">
        <v>88</v>
      </c>
      <c r="B84" s="19" t="s">
        <v>75</v>
      </c>
      <c r="C84" s="19" t="s">
        <v>72</v>
      </c>
      <c r="E84" s="19">
        <v>151.25586000000001</v>
      </c>
      <c r="F84" s="19">
        <v>-33.869140000000002</v>
      </c>
      <c r="G84" s="22">
        <v>43244</v>
      </c>
      <c r="H84" s="23">
        <v>0.34722222222222227</v>
      </c>
      <c r="I84" s="19">
        <v>100</v>
      </c>
      <c r="K84" s="19" t="s">
        <v>68</v>
      </c>
      <c r="L84" s="24">
        <v>0.98020730659219368</v>
      </c>
      <c r="M84" s="24">
        <v>0.10562755238218186</v>
      </c>
      <c r="N84" s="24">
        <v>21.455846749974363</v>
      </c>
      <c r="O84" s="24">
        <v>8.8815895376197691</v>
      </c>
      <c r="P84" s="24">
        <v>2.9892885612486904</v>
      </c>
      <c r="Q84" s="24">
        <v>0.44074020536487679</v>
      </c>
      <c r="R84" s="25">
        <v>2.99</v>
      </c>
      <c r="S84" s="25">
        <v>0.66499999999999992</v>
      </c>
      <c r="T84" s="25">
        <v>0.2487</v>
      </c>
      <c r="U84" s="25">
        <v>112.31651777165361</v>
      </c>
      <c r="V84" s="25">
        <v>1.3005486234618509</v>
      </c>
      <c r="W84" s="19">
        <v>7.82</v>
      </c>
      <c r="X84" s="19">
        <v>35.350693801827532</v>
      </c>
    </row>
    <row r="85" spans="1:24" x14ac:dyDescent="0.25">
      <c r="A85" s="19">
        <v>89</v>
      </c>
      <c r="B85" s="19" t="s">
        <v>75</v>
      </c>
      <c r="C85" s="19" t="s">
        <v>72</v>
      </c>
      <c r="E85" s="19">
        <v>151.25745000000001</v>
      </c>
      <c r="F85" s="19">
        <v>-33.868780000000001</v>
      </c>
      <c r="G85" s="22">
        <v>43244</v>
      </c>
      <c r="H85" s="23">
        <v>0.35416666666666669</v>
      </c>
      <c r="I85" s="19">
        <v>100</v>
      </c>
      <c r="K85" s="19" t="s">
        <v>68</v>
      </c>
      <c r="L85" s="24">
        <v>0.4905007451386123</v>
      </c>
      <c r="M85" s="24">
        <v>3.873152230981957E-2</v>
      </c>
      <c r="N85" s="24">
        <v>6.8633814006692839</v>
      </c>
      <c r="O85" s="24">
        <v>2.2195496867359248</v>
      </c>
      <c r="P85" s="24">
        <v>1.7320957666426411</v>
      </c>
      <c r="Q85" s="24">
        <v>0.2981130815700086</v>
      </c>
      <c r="R85" s="25">
        <v>3.5</v>
      </c>
      <c r="S85" s="25">
        <v>0.54999999999999993</v>
      </c>
      <c r="T85" s="25">
        <v>0.25070000000000003</v>
      </c>
      <c r="U85" s="25">
        <v>109.81874495241742</v>
      </c>
      <c r="V85" s="25">
        <v>0.87718898589197847</v>
      </c>
      <c r="W85" s="19">
        <v>7.73</v>
      </c>
      <c r="X85" s="19">
        <v>35.381423545120391</v>
      </c>
    </row>
    <row r="86" spans="1:24" x14ac:dyDescent="0.25">
      <c r="A86" s="19">
        <v>90</v>
      </c>
      <c r="B86" s="19" t="s">
        <v>75</v>
      </c>
      <c r="C86" s="19" t="s">
        <v>72</v>
      </c>
      <c r="E86" s="19">
        <v>151.25851</v>
      </c>
      <c r="F86" s="19">
        <v>-33.863900000000001</v>
      </c>
      <c r="G86" s="22">
        <v>43244</v>
      </c>
      <c r="H86" s="23">
        <v>0.37152777777777773</v>
      </c>
      <c r="I86" s="19">
        <v>100</v>
      </c>
      <c r="K86" s="19" t="s">
        <v>68</v>
      </c>
      <c r="L86" s="24">
        <v>1.3323222413767646</v>
      </c>
      <c r="M86" s="24">
        <v>0.13599682816135425</v>
      </c>
      <c r="N86" s="24">
        <v>20.815147263130896</v>
      </c>
      <c r="O86" s="24">
        <v>6.4398036631879592</v>
      </c>
      <c r="P86" s="24">
        <v>9.3855989314552541</v>
      </c>
      <c r="Q86" s="24">
        <v>0.69956823635847487</v>
      </c>
      <c r="R86" s="25">
        <v>3.0300000000000002</v>
      </c>
      <c r="S86" s="25">
        <v>0.57499999999999996</v>
      </c>
      <c r="T86" s="25">
        <v>0.25670000000000004</v>
      </c>
      <c r="U86" s="25">
        <v>113.64866327524624</v>
      </c>
      <c r="V86" s="25">
        <v>1.6906585417467188</v>
      </c>
      <c r="W86" s="19">
        <v>7.46</v>
      </c>
      <c r="X86" s="19">
        <v>35.384013918009636</v>
      </c>
    </row>
    <row r="87" spans="1:24" x14ac:dyDescent="0.25">
      <c r="A87" s="19">
        <v>91</v>
      </c>
      <c r="B87" s="19" t="s">
        <v>75</v>
      </c>
      <c r="C87" s="19" t="s">
        <v>72</v>
      </c>
      <c r="E87" s="19">
        <v>151.25995</v>
      </c>
      <c r="F87" s="19">
        <v>-33.867730000000002</v>
      </c>
      <c r="G87" s="22">
        <v>43244</v>
      </c>
      <c r="H87" s="23">
        <v>0.38541666666666669</v>
      </c>
      <c r="I87" s="19">
        <v>100</v>
      </c>
      <c r="K87" s="19" t="s">
        <v>68</v>
      </c>
      <c r="L87" s="24">
        <v>1.2113933764664353</v>
      </c>
      <c r="M87" s="24">
        <v>0.11271771414681706</v>
      </c>
      <c r="N87" s="24">
        <v>18.227963361933881</v>
      </c>
      <c r="O87" s="24">
        <v>5.1398842883597178</v>
      </c>
      <c r="P87" s="24">
        <f>+(P86+P88)/2</f>
        <v>8.2090477955242989</v>
      </c>
      <c r="Q87" s="24">
        <v>0.35199394011490942</v>
      </c>
      <c r="R87" s="25">
        <v>3.63</v>
      </c>
      <c r="S87" s="25">
        <v>0.58299999999999996</v>
      </c>
      <c r="T87" s="25">
        <v>0.22869999999999999</v>
      </c>
      <c r="U87" s="25">
        <v>108.9028949186975</v>
      </c>
      <c r="V87" s="25">
        <v>1.6630990995893704</v>
      </c>
      <c r="W87" s="19">
        <v>7.75</v>
      </c>
      <c r="X87" s="19">
        <v>35.39601266476749</v>
      </c>
    </row>
    <row r="88" spans="1:24" x14ac:dyDescent="0.25">
      <c r="A88" s="19">
        <v>92</v>
      </c>
      <c r="B88" s="19" t="s">
        <v>75</v>
      </c>
      <c r="C88" s="19" t="s">
        <v>72</v>
      </c>
      <c r="E88" s="19">
        <v>151.25954999999999</v>
      </c>
      <c r="F88" s="19">
        <v>-33.869289999999999</v>
      </c>
      <c r="G88" s="22">
        <v>43244</v>
      </c>
      <c r="H88" s="23">
        <v>0.3923611111111111</v>
      </c>
      <c r="I88" s="19">
        <v>100</v>
      </c>
      <c r="K88" s="19" t="s">
        <v>68</v>
      </c>
      <c r="L88" s="24">
        <v>0.79762600910422865</v>
      </c>
      <c r="M88" s="24">
        <v>6.5358194066919673E-2</v>
      </c>
      <c r="N88" s="24">
        <v>22.704000555564939</v>
      </c>
      <c r="O88" s="24">
        <v>7.0065739409784138</v>
      </c>
      <c r="P88" s="24">
        <v>7.0324966595933418</v>
      </c>
      <c r="Q88" s="24">
        <v>0.59969754464946734</v>
      </c>
      <c r="R88" s="25">
        <v>2.95</v>
      </c>
      <c r="S88" s="25">
        <v>0.59899999999999998</v>
      </c>
      <c r="T88" s="25">
        <v>0.2417</v>
      </c>
      <c r="U88" s="25">
        <v>109.31919038857019</v>
      </c>
      <c r="V88" s="25">
        <v>2.9744983777160803</v>
      </c>
      <c r="W88" s="19">
        <v>7.87</v>
      </c>
      <c r="X88" s="19">
        <v>35.386969471199471</v>
      </c>
    </row>
    <row r="89" spans="1:24" x14ac:dyDescent="0.25">
      <c r="A89" s="19">
        <v>93</v>
      </c>
      <c r="B89" s="19" t="s">
        <v>75</v>
      </c>
      <c r="C89" s="19" t="s">
        <v>72</v>
      </c>
      <c r="E89" s="19">
        <v>151.25922</v>
      </c>
      <c r="F89" s="19">
        <v>-33.870240000000003</v>
      </c>
      <c r="G89" s="22">
        <v>43244</v>
      </c>
      <c r="H89" s="23">
        <v>0.47569444444444442</v>
      </c>
      <c r="I89" s="19">
        <v>100</v>
      </c>
      <c r="K89" s="19" t="s">
        <v>68</v>
      </c>
      <c r="L89" s="24">
        <v>1.7470138588175173</v>
      </c>
      <c r="M89" s="24">
        <v>0.19149601673062666</v>
      </c>
      <c r="N89" s="24">
        <v>31.364956800137644</v>
      </c>
      <c r="O89" s="24">
        <v>11.194926955554042</v>
      </c>
      <c r="P89" s="24">
        <v>10.757066566383674</v>
      </c>
      <c r="Q89" s="24">
        <v>0.78660537965076061</v>
      </c>
      <c r="R89" s="25">
        <v>3</v>
      </c>
      <c r="S89" s="25">
        <v>0.58899999999999997</v>
      </c>
      <c r="T89" s="25">
        <v>0.22369999999999998</v>
      </c>
      <c r="U89" s="25">
        <v>139.87527787722613</v>
      </c>
      <c r="V89" s="25">
        <v>1.541979999288309</v>
      </c>
      <c r="W89" s="19">
        <v>7.67</v>
      </c>
      <c r="X89" s="19">
        <v>35.216000660444315</v>
      </c>
    </row>
    <row r="90" spans="1:24" x14ac:dyDescent="0.25">
      <c r="A90" s="19">
        <v>94</v>
      </c>
      <c r="B90" s="19" t="s">
        <v>75</v>
      </c>
      <c r="C90" s="19" t="s">
        <v>72</v>
      </c>
      <c r="E90" s="19">
        <v>151.25897000000001</v>
      </c>
      <c r="F90" s="19">
        <v>-33.871470000000002</v>
      </c>
      <c r="G90" s="22">
        <v>43244</v>
      </c>
      <c r="H90" s="23">
        <v>0.47569444444444442</v>
      </c>
      <c r="I90" s="19">
        <v>100</v>
      </c>
      <c r="K90" s="19" t="s">
        <v>68</v>
      </c>
      <c r="L90" s="24">
        <v>1.6883004094068912</v>
      </c>
      <c r="M90" s="24">
        <v>0.18678844523912677</v>
      </c>
      <c r="N90" s="24">
        <v>25.094810965533089</v>
      </c>
      <c r="O90" s="24">
        <v>8.3023731079668917</v>
      </c>
      <c r="P90" s="24">
        <v>11.023458756036492</v>
      </c>
      <c r="Q90" s="24">
        <v>0.76714092534571865</v>
      </c>
      <c r="R90" s="25">
        <v>3.09</v>
      </c>
      <c r="S90" s="25">
        <v>0.58299999999999996</v>
      </c>
      <c r="T90" s="25">
        <v>0.20670000000000002</v>
      </c>
      <c r="U90" s="25">
        <v>117.97813616192229</v>
      </c>
      <c r="V90" s="25">
        <v>1.6279938583721123</v>
      </c>
      <c r="W90" s="19">
        <v>7.71</v>
      </c>
      <c r="X90" s="19">
        <v>35.154267062609406</v>
      </c>
    </row>
    <row r="91" spans="1:24" x14ac:dyDescent="0.25">
      <c r="A91" s="19">
        <v>95</v>
      </c>
      <c r="B91" s="19" t="s">
        <v>75</v>
      </c>
      <c r="C91" s="19" t="s">
        <v>72</v>
      </c>
      <c r="E91" s="19">
        <v>151.26073</v>
      </c>
      <c r="F91" s="19">
        <v>-33.86195</v>
      </c>
      <c r="G91" s="22">
        <v>43244</v>
      </c>
      <c r="H91" s="23">
        <v>0.52083333333333337</v>
      </c>
      <c r="I91" s="19">
        <v>100</v>
      </c>
      <c r="K91" s="19" t="s">
        <v>68</v>
      </c>
      <c r="L91" s="24">
        <v>1.5279988836246019</v>
      </c>
      <c r="M91" s="24">
        <v>0.17777600270281493</v>
      </c>
      <c r="N91" s="24">
        <v>15.874395269595574</v>
      </c>
      <c r="O91" s="24">
        <v>4.7778800231712797</v>
      </c>
      <c r="P91" s="24">
        <v>10.04773062523355</v>
      </c>
      <c r="Q91" s="24">
        <v>0.72938732002077467</v>
      </c>
      <c r="R91" s="25">
        <v>3.01</v>
      </c>
      <c r="S91" s="25">
        <v>0.61399999999999999</v>
      </c>
      <c r="T91" s="25">
        <v>0.28669999999999995</v>
      </c>
      <c r="U91" s="25">
        <v>114.31473602704257</v>
      </c>
      <c r="V91" s="25">
        <v>2.0936530718489692</v>
      </c>
      <c r="W91" s="19">
        <v>7.32</v>
      </c>
      <c r="X91" s="19">
        <v>35.493148607135581</v>
      </c>
    </row>
    <row r="92" spans="1:24" x14ac:dyDescent="0.25">
      <c r="A92" s="19">
        <v>96</v>
      </c>
      <c r="B92" s="19" t="s">
        <v>75</v>
      </c>
      <c r="C92" s="19" t="s">
        <v>72</v>
      </c>
      <c r="E92" s="19">
        <v>151.26364000000001</v>
      </c>
      <c r="F92" s="19">
        <v>-33.866570000000003</v>
      </c>
      <c r="G92" s="22">
        <v>43244</v>
      </c>
      <c r="H92" s="23">
        <v>0.53125</v>
      </c>
      <c r="I92" s="19">
        <v>100</v>
      </c>
      <c r="K92" s="19" t="s">
        <v>68</v>
      </c>
      <c r="L92" s="24">
        <v>1.3064252086595873</v>
      </c>
      <c r="M92" s="24">
        <v>0.13977168496082623</v>
      </c>
      <c r="N92" s="24">
        <v>19.744826369687743</v>
      </c>
      <c r="O92" s="24">
        <v>6.5032381314271648</v>
      </c>
      <c r="P92" s="24">
        <v>10.835352929636699</v>
      </c>
      <c r="Q92" s="24">
        <v>0.74027275900265654</v>
      </c>
      <c r="R92" s="25">
        <v>2.96</v>
      </c>
      <c r="S92" s="25">
        <v>0.63800000000000001</v>
      </c>
      <c r="T92" s="25">
        <v>0.28969999999999996</v>
      </c>
      <c r="U92" s="25">
        <v>102.32542649470889</v>
      </c>
      <c r="V92" s="25">
        <v>1.9299833926652867</v>
      </c>
      <c r="W92" s="19">
        <v>7.41</v>
      </c>
      <c r="X92" s="19">
        <v>35.429306944028532</v>
      </c>
    </row>
    <row r="93" spans="1:24" x14ac:dyDescent="0.25">
      <c r="A93" s="19">
        <v>97</v>
      </c>
      <c r="B93" s="19" t="s">
        <v>75</v>
      </c>
      <c r="C93" s="19" t="s">
        <v>72</v>
      </c>
      <c r="E93" s="19">
        <v>151.26503</v>
      </c>
      <c r="F93" s="19">
        <v>-33.868870000000001</v>
      </c>
      <c r="G93" s="22">
        <v>43244</v>
      </c>
      <c r="H93" s="23">
        <v>0.54166666666666663</v>
      </c>
      <c r="I93" s="19">
        <v>100</v>
      </c>
      <c r="K93" s="19" t="s">
        <v>68</v>
      </c>
      <c r="L93" s="24">
        <v>1.9111783970959386</v>
      </c>
      <c r="M93" s="24">
        <v>0.24271989915120473</v>
      </c>
      <c r="N93" s="24">
        <v>26.492067214699446</v>
      </c>
      <c r="O93" s="24">
        <v>9.6779381283408927</v>
      </c>
      <c r="P93" s="24">
        <v>10.70992324980609</v>
      </c>
      <c r="Q93" s="24">
        <v>0.74165180001578912</v>
      </c>
      <c r="R93" s="25">
        <v>3.3200000000000003</v>
      </c>
      <c r="S93" s="25">
        <v>0.56599999999999995</v>
      </c>
      <c r="T93" s="25">
        <v>0.28969999999999996</v>
      </c>
      <c r="U93" s="25">
        <v>164.27019241176617</v>
      </c>
      <c r="V93" s="25">
        <v>0.98630696761589753</v>
      </c>
      <c r="W93" s="19">
        <v>7.3</v>
      </c>
      <c r="X93" s="19">
        <v>35.364616010706179</v>
      </c>
    </row>
    <row r="94" spans="1:24" x14ac:dyDescent="0.25">
      <c r="A94" s="19">
        <v>98</v>
      </c>
      <c r="B94" s="19" t="s">
        <v>75</v>
      </c>
      <c r="C94" s="19" t="s">
        <v>72</v>
      </c>
      <c r="E94" s="19">
        <v>151.26566</v>
      </c>
      <c r="F94" s="19">
        <v>-33.864640000000001</v>
      </c>
      <c r="G94" s="22">
        <v>43244</v>
      </c>
      <c r="H94" s="23">
        <v>0.55555555555555558</v>
      </c>
      <c r="I94" s="19">
        <v>100</v>
      </c>
      <c r="K94" s="19" t="s">
        <v>68</v>
      </c>
      <c r="L94" s="24">
        <v>1.7686588971820363</v>
      </c>
      <c r="M94" s="24">
        <v>0.20577574516280811</v>
      </c>
      <c r="N94" s="24">
        <v>20.670156299804955</v>
      </c>
      <c r="O94" s="24">
        <v>6.6365104360555618</v>
      </c>
      <c r="P94" s="24">
        <v>11.447952630686169</v>
      </c>
      <c r="Q94" s="24">
        <v>0.76613661382991505</v>
      </c>
      <c r="R94" s="25">
        <v>2.9400000000000004</v>
      </c>
      <c r="S94" s="25">
        <v>0.58299999999999996</v>
      </c>
      <c r="T94" s="25">
        <v>0.30569999999999997</v>
      </c>
      <c r="U94" s="25">
        <v>111.56718592588275</v>
      </c>
      <c r="V94" s="25">
        <v>0.83259093974539411</v>
      </c>
      <c r="W94" s="19">
        <v>7.43</v>
      </c>
      <c r="X94" s="19">
        <v>35.403629788949978</v>
      </c>
    </row>
    <row r="95" spans="1:24" x14ac:dyDescent="0.25">
      <c r="A95" s="19" t="s">
        <v>21</v>
      </c>
      <c r="B95" s="19" t="s">
        <v>20</v>
      </c>
      <c r="C95" s="19" t="s">
        <v>19</v>
      </c>
      <c r="E95" s="19">
        <v>151.009713</v>
      </c>
      <c r="F95" s="19">
        <v>-33.813087000000003</v>
      </c>
      <c r="G95" s="22">
        <v>43240</v>
      </c>
      <c r="H95" s="23">
        <v>0.5625</v>
      </c>
      <c r="I95" s="19">
        <v>60</v>
      </c>
      <c r="J95" s="19" t="s">
        <v>6</v>
      </c>
      <c r="K95" s="19" t="s">
        <v>38</v>
      </c>
      <c r="L95" s="24">
        <v>0.35049225124561406</v>
      </c>
      <c r="M95" s="24">
        <v>1.0000950671500395E-2</v>
      </c>
      <c r="N95" s="24">
        <v>4.4490301976220108</v>
      </c>
      <c r="O95" s="24">
        <v>0.49167015547052428</v>
      </c>
      <c r="P95" s="24">
        <v>13.081500688122832</v>
      </c>
      <c r="Q95" s="24">
        <v>1.2186019774287835</v>
      </c>
      <c r="R95" s="25">
        <v>0</v>
      </c>
      <c r="S95" s="25">
        <v>0.189</v>
      </c>
      <c r="T95" s="25">
        <v>5.5667</v>
      </c>
      <c r="U95" s="25">
        <v>499.47130475326173</v>
      </c>
      <c r="V95" s="25">
        <v>6.627863172591554</v>
      </c>
      <c r="W95" s="25">
        <v>8.19</v>
      </c>
      <c r="X95" s="25">
        <v>0.2</v>
      </c>
    </row>
    <row r="96" spans="1:24" x14ac:dyDescent="0.25">
      <c r="A96" s="19" t="s">
        <v>22</v>
      </c>
      <c r="B96" s="19" t="s">
        <v>20</v>
      </c>
      <c r="C96" s="19" t="s">
        <v>74</v>
      </c>
      <c r="E96" s="19">
        <v>151.009713</v>
      </c>
      <c r="F96" s="19">
        <v>-33.813087000000003</v>
      </c>
      <c r="G96" s="22">
        <v>43240</v>
      </c>
      <c r="H96" s="23">
        <v>0.5625</v>
      </c>
      <c r="I96" s="19">
        <v>60</v>
      </c>
      <c r="J96" s="19" t="s">
        <v>7</v>
      </c>
      <c r="K96" s="19" t="s">
        <v>38</v>
      </c>
      <c r="L96" s="24">
        <v>0.16501809459043545</v>
      </c>
      <c r="M96" s="24">
        <v>3.47648544353586E-3</v>
      </c>
      <c r="N96" s="24">
        <v>3.4669999895674604</v>
      </c>
      <c r="O96" s="24">
        <v>0.31222262707709209</v>
      </c>
      <c r="P96" s="24">
        <v>13.604576394824534</v>
      </c>
      <c r="Q96" s="24">
        <v>1.1842157390009431</v>
      </c>
      <c r="R96" s="19">
        <v>0</v>
      </c>
      <c r="S96" s="25">
        <v>0.189</v>
      </c>
      <c r="T96" s="25">
        <v>5.5667</v>
      </c>
      <c r="U96" s="25">
        <v>499.47130475326173</v>
      </c>
      <c r="V96" s="25">
        <v>6.627863172591554</v>
      </c>
      <c r="W96" s="25">
        <v>8.19</v>
      </c>
      <c r="X96" s="25">
        <v>0.2</v>
      </c>
    </row>
    <row r="97" spans="1:24" x14ac:dyDescent="0.25">
      <c r="A97" s="19" t="s">
        <v>23</v>
      </c>
      <c r="B97" s="19" t="s">
        <v>20</v>
      </c>
      <c r="C97" s="19" t="s">
        <v>19</v>
      </c>
      <c r="E97" s="19">
        <v>151.04070999999999</v>
      </c>
      <c r="F97" s="19">
        <v>-33.853009999999998</v>
      </c>
      <c r="G97" s="22">
        <v>43242</v>
      </c>
      <c r="H97" s="23">
        <v>0.34027777777777773</v>
      </c>
      <c r="I97" s="19">
        <v>60</v>
      </c>
      <c r="J97" s="19" t="s">
        <v>6</v>
      </c>
      <c r="K97" s="19" t="s">
        <v>38</v>
      </c>
      <c r="L97" s="24">
        <v>0.52679306068091647</v>
      </c>
      <c r="M97" s="24">
        <v>2.9106307542793919E-2</v>
      </c>
      <c r="N97" s="24">
        <v>8.1713732030087822</v>
      </c>
      <c r="O97" s="24">
        <v>1.7191988642310261</v>
      </c>
      <c r="P97" s="24">
        <v>16.003265604852913</v>
      </c>
      <c r="Q97" s="24">
        <v>1.1953965417506756</v>
      </c>
      <c r="R97" s="25">
        <v>0</v>
      </c>
      <c r="S97" s="25">
        <v>0.22700000000000001</v>
      </c>
      <c r="T97" s="25">
        <v>60.826699999999995</v>
      </c>
      <c r="U97" s="25">
        <v>614.36885443812594</v>
      </c>
      <c r="V97" s="25">
        <v>8.2482550709332756</v>
      </c>
      <c r="W97" s="19">
        <v>7.89</v>
      </c>
      <c r="X97" s="19">
        <v>0.7</v>
      </c>
    </row>
    <row r="98" spans="1:24" x14ac:dyDescent="0.25">
      <c r="A98" s="19" t="s">
        <v>24</v>
      </c>
      <c r="B98" s="19" t="s">
        <v>20</v>
      </c>
      <c r="C98" s="19" t="s">
        <v>74</v>
      </c>
      <c r="E98" s="19">
        <v>151.04070999999999</v>
      </c>
      <c r="F98" s="19">
        <v>-33.853009999999998</v>
      </c>
      <c r="G98" s="22">
        <v>43241</v>
      </c>
      <c r="H98" s="23">
        <v>0.73958333333333337</v>
      </c>
      <c r="I98" s="19">
        <v>60</v>
      </c>
      <c r="J98" s="19" t="s">
        <v>7</v>
      </c>
      <c r="K98" s="19" t="s">
        <v>38</v>
      </c>
      <c r="L98" s="24">
        <v>0.39490248178257198</v>
      </c>
      <c r="M98" s="24">
        <v>1.9332005326242803E-2</v>
      </c>
      <c r="N98" s="24">
        <v>7.7716808135601543</v>
      </c>
      <c r="O98" s="24">
        <v>1.5347306680150516</v>
      </c>
      <c r="P98" s="24">
        <v>12.155972794555133</v>
      </c>
      <c r="Q98" s="24">
        <v>1.050097848780132</v>
      </c>
      <c r="R98" s="19">
        <v>0</v>
      </c>
      <c r="S98" s="25">
        <v>0.22700000000000001</v>
      </c>
      <c r="T98" s="25">
        <v>60.826699999999995</v>
      </c>
      <c r="U98" s="25">
        <v>614.36885443812594</v>
      </c>
      <c r="V98" s="25">
        <v>8.2482550709332756</v>
      </c>
      <c r="W98" s="19">
        <v>7.89</v>
      </c>
      <c r="X98" s="19">
        <v>0.7</v>
      </c>
    </row>
    <row r="99" spans="1:24" x14ac:dyDescent="0.25">
      <c r="A99" s="19" t="s">
        <v>4</v>
      </c>
      <c r="B99" s="19" t="s">
        <v>20</v>
      </c>
      <c r="C99" s="19" t="s">
        <v>19</v>
      </c>
      <c r="E99" s="19">
        <v>151.16913</v>
      </c>
      <c r="F99" s="19">
        <v>-33.875340000000001</v>
      </c>
      <c r="G99" s="22">
        <v>43237</v>
      </c>
      <c r="H99" s="23">
        <v>0.66666666666666663</v>
      </c>
      <c r="I99" s="19">
        <v>60</v>
      </c>
      <c r="J99" s="19" t="s">
        <v>6</v>
      </c>
      <c r="K99" s="19" t="s">
        <v>38</v>
      </c>
      <c r="L99" s="24">
        <v>0.24275799303862303</v>
      </c>
      <c r="M99" s="24">
        <v>4.4079660314493303E-3</v>
      </c>
      <c r="N99" s="24">
        <v>6.7613361595387342</v>
      </c>
      <c r="O99" s="24">
        <v>0.48836992223450476</v>
      </c>
      <c r="P99" s="24">
        <v>7.8627995849602561</v>
      </c>
      <c r="Q99" s="24">
        <v>0.714866486208244</v>
      </c>
      <c r="R99" s="25">
        <v>6.9209999999999994</v>
      </c>
      <c r="S99" s="25">
        <v>1.2310000000000001</v>
      </c>
      <c r="T99" s="25">
        <v>71.239999999999995</v>
      </c>
      <c r="U99" s="25">
        <v>418.29368812808582</v>
      </c>
      <c r="V99" s="25">
        <v>9.1210834620952586</v>
      </c>
      <c r="W99" s="19">
        <v>7.96</v>
      </c>
      <c r="X99" s="19">
        <v>0.1</v>
      </c>
    </row>
    <row r="100" spans="1:24" x14ac:dyDescent="0.25">
      <c r="A100" s="19" t="s">
        <v>5</v>
      </c>
      <c r="B100" s="19" t="s">
        <v>20</v>
      </c>
      <c r="C100" s="19" t="s">
        <v>74</v>
      </c>
      <c r="E100" s="19">
        <v>151.16913</v>
      </c>
      <c r="F100" s="19">
        <v>-33.875340000000001</v>
      </c>
      <c r="G100" s="22">
        <v>43237</v>
      </c>
      <c r="H100" s="23">
        <v>0.45833333333333331</v>
      </c>
      <c r="I100" s="19">
        <v>60</v>
      </c>
      <c r="J100" s="19" t="s">
        <v>7</v>
      </c>
      <c r="K100" s="19" t="s">
        <v>38</v>
      </c>
      <c r="L100" s="24">
        <v>0.20934120768672651</v>
      </c>
      <c r="M100" s="24">
        <v>4.4445755152999773E-3</v>
      </c>
      <c r="N100" s="24">
        <v>4.7292071704422884</v>
      </c>
      <c r="O100" s="24">
        <v>0.36891880042298864</v>
      </c>
      <c r="P100" s="24">
        <v>3.7010981217339318</v>
      </c>
      <c r="Q100" s="24">
        <v>0.49692644315716483</v>
      </c>
      <c r="R100" s="19">
        <v>6.9209999999999994</v>
      </c>
      <c r="S100" s="25">
        <v>1.2310000000000001</v>
      </c>
      <c r="T100" s="25">
        <v>71.239999999999995</v>
      </c>
      <c r="U100" s="25">
        <v>418.29368812808582</v>
      </c>
      <c r="V100" s="25">
        <v>9.1210834620952586</v>
      </c>
      <c r="W100" s="19">
        <v>7.96</v>
      </c>
      <c r="X100" s="19">
        <v>0.1</v>
      </c>
    </row>
    <row r="101" spans="1:24" x14ac:dyDescent="0.25">
      <c r="A101" s="19" t="s">
        <v>8</v>
      </c>
      <c r="B101" s="19" t="s">
        <v>77</v>
      </c>
      <c r="C101" s="19" t="s">
        <v>77</v>
      </c>
      <c r="E101" s="19">
        <v>151.12787900000001</v>
      </c>
      <c r="F101" s="19">
        <v>-33.85812</v>
      </c>
      <c r="G101" s="22">
        <v>43241</v>
      </c>
      <c r="H101" s="23">
        <v>0.3125</v>
      </c>
      <c r="I101" s="19">
        <v>6.15</v>
      </c>
      <c r="K101" s="19" t="s">
        <v>37</v>
      </c>
      <c r="L101" s="24">
        <v>27.519827773814797</v>
      </c>
      <c r="M101" s="24">
        <v>3.2510133223644178</v>
      </c>
      <c r="N101" s="24">
        <v>849.98932023786392</v>
      </c>
      <c r="O101" s="24">
        <v>358.76291812791288</v>
      </c>
      <c r="P101" s="24">
        <v>12.161044024580816</v>
      </c>
      <c r="Q101" s="24">
        <v>2.3958240811681111</v>
      </c>
      <c r="R101" s="19">
        <v>10.74</v>
      </c>
      <c r="S101" s="25">
        <v>0.67299999999999993</v>
      </c>
      <c r="T101" s="25">
        <v>0.3327</v>
      </c>
      <c r="U101" s="25">
        <v>150.03288734211995</v>
      </c>
      <c r="V101" s="25">
        <v>3.1433294500776343</v>
      </c>
    </row>
    <row r="102" spans="1:24" x14ac:dyDescent="0.25">
      <c r="A102" s="19" t="s">
        <v>9</v>
      </c>
      <c r="B102" s="19" t="s">
        <v>77</v>
      </c>
      <c r="C102" s="19" t="s">
        <v>77</v>
      </c>
      <c r="E102" s="19">
        <v>151.12787900000001</v>
      </c>
      <c r="F102" s="19">
        <v>-33.85812</v>
      </c>
      <c r="G102" s="22">
        <v>43241</v>
      </c>
      <c r="H102" s="23">
        <v>0.33333333333333331</v>
      </c>
      <c r="I102" s="19">
        <v>6.2</v>
      </c>
      <c r="K102" s="19" t="s">
        <v>37</v>
      </c>
      <c r="L102" s="24">
        <v>34.617180616376586</v>
      </c>
      <c r="M102" s="24">
        <v>4.3188242119150138</v>
      </c>
      <c r="N102" s="24">
        <v>1023.103112736639</v>
      </c>
      <c r="O102" s="24">
        <v>482.52347303455201</v>
      </c>
      <c r="P102" s="24">
        <v>37.646464729399106</v>
      </c>
      <c r="Q102" s="24">
        <v>4.1957476455255662</v>
      </c>
      <c r="R102" s="19">
        <v>57.440000000000005</v>
      </c>
      <c r="S102" s="25">
        <v>1.78</v>
      </c>
      <c r="T102" s="25">
        <v>0.4617</v>
      </c>
      <c r="U102" s="25">
        <v>401.05905567535615</v>
      </c>
      <c r="V102" s="25">
        <v>6.1927828283916044</v>
      </c>
    </row>
    <row r="103" spans="1:24" x14ac:dyDescent="0.25">
      <c r="A103" s="19" t="s">
        <v>10</v>
      </c>
      <c r="B103" s="19" t="s">
        <v>77</v>
      </c>
      <c r="C103" s="19" t="s">
        <v>77</v>
      </c>
      <c r="E103" s="19">
        <v>151.12787900000001</v>
      </c>
      <c r="F103" s="19">
        <v>-33.85812</v>
      </c>
      <c r="G103" s="22">
        <v>43241</v>
      </c>
      <c r="H103" s="23">
        <v>0.3833333333333333</v>
      </c>
      <c r="I103" s="19">
        <v>6</v>
      </c>
      <c r="K103" s="19" t="s">
        <v>37</v>
      </c>
      <c r="L103" s="24">
        <v>40.282051543652692</v>
      </c>
      <c r="M103" s="24">
        <v>4.9607222201146302</v>
      </c>
      <c r="N103" s="24">
        <v>1033.8901890286509</v>
      </c>
      <c r="O103" s="24">
        <v>451.41752143428488</v>
      </c>
      <c r="P103" s="24">
        <v>15.08546206354699</v>
      </c>
      <c r="Q103" s="24">
        <v>2.7104574138571502</v>
      </c>
      <c r="R103" s="19">
        <v>2.6399999999999997</v>
      </c>
      <c r="S103" s="25">
        <v>0.44400000000000001</v>
      </c>
      <c r="T103" s="25">
        <v>0.36470000000000002</v>
      </c>
      <c r="U103" s="25">
        <v>292.5724562265313</v>
      </c>
      <c r="V103" s="25">
        <v>4.2559977084206899</v>
      </c>
    </row>
    <row r="104" spans="1:24" x14ac:dyDescent="0.25">
      <c r="A104" s="19" t="s">
        <v>11</v>
      </c>
      <c r="B104" s="19" t="s">
        <v>77</v>
      </c>
      <c r="C104" s="19" t="s">
        <v>77</v>
      </c>
      <c r="E104" s="19">
        <v>151.12787900000001</v>
      </c>
      <c r="F104" s="19">
        <v>-33.85812</v>
      </c>
      <c r="G104" s="22">
        <v>43241</v>
      </c>
      <c r="H104" s="23">
        <v>0.4201388888888889</v>
      </c>
      <c r="I104" s="19">
        <v>6</v>
      </c>
      <c r="K104" s="19" t="s">
        <v>37</v>
      </c>
      <c r="L104" s="24">
        <v>29.954978340265626</v>
      </c>
      <c r="M104" s="24">
        <v>3.3318956132252602</v>
      </c>
      <c r="N104" s="24">
        <v>1038.2706133733959</v>
      </c>
      <c r="O104" s="24">
        <v>452.69696103951293</v>
      </c>
      <c r="P104" s="24">
        <v>15.05511007832148</v>
      </c>
      <c r="Q104" s="24">
        <v>2.8830547353710725</v>
      </c>
      <c r="R104" s="19">
        <v>7.74</v>
      </c>
      <c r="S104" s="25">
        <v>0.93099999999999994</v>
      </c>
      <c r="T104" s="25">
        <v>0.34570000000000001</v>
      </c>
      <c r="U104" s="25">
        <v>275.25456467982713</v>
      </c>
      <c r="V104" s="25">
        <v>1.6533447685376501</v>
      </c>
    </row>
    <row r="105" spans="1:24" x14ac:dyDescent="0.25">
      <c r="A105" s="19" t="s">
        <v>12</v>
      </c>
      <c r="B105" s="19" t="s">
        <v>77</v>
      </c>
      <c r="C105" s="19" t="s">
        <v>77</v>
      </c>
      <c r="E105" s="19">
        <v>151.12787900000001</v>
      </c>
      <c r="F105" s="19">
        <v>-33.85812</v>
      </c>
      <c r="G105" s="22">
        <v>43241</v>
      </c>
      <c r="H105" s="23">
        <v>0.4375</v>
      </c>
      <c r="I105" s="19">
        <v>6</v>
      </c>
      <c r="K105" s="19" t="s">
        <v>37</v>
      </c>
      <c r="L105" s="24">
        <v>26.894813510232439</v>
      </c>
      <c r="M105" s="24">
        <v>2.7049324918429996</v>
      </c>
      <c r="N105" s="24">
        <v>872.75576210806969</v>
      </c>
      <c r="O105" s="24">
        <v>338.61416728576535</v>
      </c>
      <c r="P105" s="24">
        <v>36.147281148589741</v>
      </c>
      <c r="Q105" s="24">
        <v>4.3042941466748097</v>
      </c>
      <c r="R105" s="19">
        <v>2.4800000000000004</v>
      </c>
      <c r="S105" s="25">
        <v>1.0999999999999999</v>
      </c>
      <c r="T105" s="25">
        <v>0.34770000000000001</v>
      </c>
      <c r="U105" s="25">
        <v>186.83340687886636</v>
      </c>
      <c r="V105" s="25">
        <v>1.4635613104354412</v>
      </c>
    </row>
    <row r="106" spans="1:24" x14ac:dyDescent="0.25">
      <c r="A106" s="19" t="s">
        <v>13</v>
      </c>
      <c r="B106" s="19" t="s">
        <v>77</v>
      </c>
      <c r="C106" s="19" t="s">
        <v>77</v>
      </c>
      <c r="E106" s="19">
        <v>151.12787900000001</v>
      </c>
      <c r="F106" s="19">
        <v>-33.85812</v>
      </c>
      <c r="G106" s="22">
        <v>43241</v>
      </c>
      <c r="H106" s="23">
        <v>0.46180555555555558</v>
      </c>
      <c r="I106" s="19">
        <v>6</v>
      </c>
      <c r="K106" s="19" t="s">
        <v>37</v>
      </c>
      <c r="L106" s="24">
        <v>27.205748992983988</v>
      </c>
      <c r="M106" s="24">
        <v>2.7387323451212624</v>
      </c>
      <c r="N106" s="24">
        <v>813.68480029949751</v>
      </c>
      <c r="O106" s="24">
        <v>304.89654071489184</v>
      </c>
      <c r="P106" s="24">
        <v>31.53663512039072</v>
      </c>
      <c r="Q106" s="24">
        <v>4.0047277720223828</v>
      </c>
      <c r="R106" s="19">
        <v>2.6500000000000004</v>
      </c>
      <c r="S106" s="25">
        <v>0.46300000000000002</v>
      </c>
      <c r="T106" s="25">
        <v>0.34870000000000001</v>
      </c>
      <c r="U106" s="25">
        <v>235.29019957204827</v>
      </c>
      <c r="V106" s="25">
        <v>0.69825214880117881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8" sqref="E8"/>
    </sheetView>
  </sheetViews>
  <sheetFormatPr defaultRowHeight="15" x14ac:dyDescent="0.25"/>
  <cols>
    <col min="1" max="1" width="24.28515625" style="1" customWidth="1"/>
    <col min="2" max="2" width="17.140625" style="1" customWidth="1"/>
    <col min="3" max="3" width="12" style="1" customWidth="1"/>
    <col min="4" max="4" width="11" style="1" bestFit="1" customWidth="1"/>
    <col min="5" max="5" width="10.28515625" style="1" customWidth="1"/>
    <col min="6" max="6" width="21.7109375" style="1" customWidth="1"/>
    <col min="7" max="7" width="9.140625" style="1"/>
    <col min="8" max="8" width="10.7109375" style="1" customWidth="1"/>
    <col min="9" max="9" width="11.42578125" style="1" customWidth="1"/>
    <col min="10" max="10" width="11.140625" style="1" customWidth="1"/>
    <col min="11" max="16384" width="9.140625" style="1"/>
  </cols>
  <sheetData>
    <row r="1" spans="1:13" ht="29.25" x14ac:dyDescent="0.25">
      <c r="A1" s="3" t="s">
        <v>39</v>
      </c>
      <c r="B1" s="4" t="s">
        <v>15</v>
      </c>
      <c r="C1" s="5" t="s">
        <v>55</v>
      </c>
      <c r="D1" s="6" t="s">
        <v>56</v>
      </c>
      <c r="E1" s="6" t="s">
        <v>58</v>
      </c>
      <c r="F1" s="6" t="s">
        <v>60</v>
      </c>
      <c r="G1" s="7" t="s">
        <v>62</v>
      </c>
      <c r="H1" s="8" t="s">
        <v>63</v>
      </c>
      <c r="I1" s="8" t="s">
        <v>64</v>
      </c>
      <c r="J1" s="8" t="s">
        <v>65</v>
      </c>
      <c r="K1" s="9" t="s">
        <v>57</v>
      </c>
      <c r="L1" s="9" t="s">
        <v>59</v>
      </c>
      <c r="M1" s="9" t="s">
        <v>61</v>
      </c>
    </row>
    <row r="2" spans="1:13" x14ac:dyDescent="0.25">
      <c r="A2" s="10" t="s">
        <v>40</v>
      </c>
      <c r="B2" s="11" t="s">
        <v>36</v>
      </c>
      <c r="C2" s="9">
        <v>7</v>
      </c>
      <c r="D2" s="9">
        <v>15.214738387689787</v>
      </c>
      <c r="E2" s="9">
        <v>224.06502191202429</v>
      </c>
      <c r="F2" s="9">
        <v>42.624536526727233</v>
      </c>
      <c r="G2" s="9">
        <v>0.19</v>
      </c>
      <c r="H2" s="9">
        <f>+D2*10*$G2*$D$13</f>
        <v>1.7576755027307238</v>
      </c>
      <c r="I2" s="9">
        <f>+E2*10*$G2*$D$12</f>
        <v>80.625429666885751</v>
      </c>
      <c r="J2" s="9">
        <f>+F2*10*$G2*$D$14</f>
        <v>9.612268304920075E-5</v>
      </c>
      <c r="K2" s="9">
        <v>1.6741517427818398</v>
      </c>
      <c r="L2" s="9">
        <v>78.21694434922955</v>
      </c>
      <c r="M2" s="9">
        <v>2.274354354377198</v>
      </c>
    </row>
    <row r="3" spans="1:13" x14ac:dyDescent="0.25">
      <c r="A3" s="10" t="s">
        <v>41</v>
      </c>
      <c r="B3" s="11" t="s">
        <v>42</v>
      </c>
      <c r="C3" s="9">
        <v>7</v>
      </c>
      <c r="D3" s="9">
        <v>3.8072917888692812</v>
      </c>
      <c r="E3" s="9">
        <v>20.270278065722184</v>
      </c>
      <c r="F3" s="9">
        <v>16.318138878796447</v>
      </c>
      <c r="G3" s="9">
        <v>0.19</v>
      </c>
      <c r="H3" s="9">
        <f t="shared" ref="H3:H9" si="0">+D3*10*$G3*$D$13</f>
        <v>0.43983559483729545</v>
      </c>
      <c r="I3" s="9">
        <f t="shared" ref="I3:I9" si="1">+E3*10*$G3*$D$12</f>
        <v>7.2938643638799787</v>
      </c>
      <c r="J3" s="9">
        <f t="shared" ref="J3:J9" si="2">+F3*10*$G3*$D$14</f>
        <v>3.6799069719288412E-5</v>
      </c>
      <c r="K3" s="9">
        <v>0.16806299908693939</v>
      </c>
      <c r="L3" s="9">
        <v>2.5063635336279835</v>
      </c>
      <c r="M3" s="9">
        <v>1.427225161622496</v>
      </c>
    </row>
    <row r="4" spans="1:13" x14ac:dyDescent="0.25">
      <c r="A4" s="10" t="s">
        <v>43</v>
      </c>
      <c r="B4" s="11" t="s">
        <v>44</v>
      </c>
      <c r="C4" s="9">
        <v>7</v>
      </c>
      <c r="D4" s="9">
        <v>10.25941526987422</v>
      </c>
      <c r="E4" s="9">
        <v>212.38760920530197</v>
      </c>
      <c r="F4" s="9">
        <v>10.198483093118394</v>
      </c>
      <c r="G4" s="9">
        <v>0.19</v>
      </c>
      <c r="H4" s="9">
        <f t="shared" si="0"/>
        <v>1.1852141280844941</v>
      </c>
      <c r="I4" s="9">
        <f t="shared" si="1"/>
        <v>76.423540372238477</v>
      </c>
      <c r="J4" s="9">
        <f t="shared" si="2"/>
        <v>2.2998620931110009E-5</v>
      </c>
      <c r="K4" s="9">
        <v>0.91262404179755829</v>
      </c>
      <c r="L4" s="9">
        <v>66.944736980591955</v>
      </c>
      <c r="M4" s="9">
        <v>1.1760218159367215</v>
      </c>
    </row>
    <row r="5" spans="1:13" x14ac:dyDescent="0.25">
      <c r="A5" s="10" t="s">
        <v>45</v>
      </c>
      <c r="B5" s="11" t="s">
        <v>46</v>
      </c>
      <c r="C5" s="9">
        <v>7</v>
      </c>
      <c r="D5" s="9">
        <v>4.5194900150315744</v>
      </c>
      <c r="E5" s="9">
        <v>135.2277066080747</v>
      </c>
      <c r="F5" s="9">
        <v>5.8331060578123211</v>
      </c>
      <c r="G5" s="9">
        <v>0.19</v>
      </c>
      <c r="H5" s="9">
        <f t="shared" si="0"/>
        <v>0.52211196024799345</v>
      </c>
      <c r="I5" s="9">
        <f t="shared" si="1"/>
        <v>48.659053765314603</v>
      </c>
      <c r="J5" s="9">
        <f t="shared" si="2"/>
        <v>1.3154249886937538E-5</v>
      </c>
      <c r="K5" s="9">
        <v>0.27626886146626434</v>
      </c>
      <c r="L5" s="9">
        <v>33.487739320370892</v>
      </c>
      <c r="M5" s="9">
        <v>0.84789221742785059</v>
      </c>
    </row>
    <row r="6" spans="1:13" x14ac:dyDescent="0.25">
      <c r="A6" s="10" t="s">
        <v>47</v>
      </c>
      <c r="B6" s="11" t="s">
        <v>48</v>
      </c>
      <c r="C6" s="9">
        <v>7</v>
      </c>
      <c r="D6" s="9">
        <v>1.7639010279905833</v>
      </c>
      <c r="E6" s="9">
        <v>51.604655747935119</v>
      </c>
      <c r="F6" s="9">
        <v>7.9879364549704084</v>
      </c>
      <c r="G6" s="9">
        <v>0.19</v>
      </c>
      <c r="H6" s="9">
        <f t="shared" si="0"/>
        <v>0.20377383738974364</v>
      </c>
      <c r="I6" s="9">
        <f t="shared" si="1"/>
        <v>18.568929264303506</v>
      </c>
      <c r="J6" s="9">
        <f t="shared" si="2"/>
        <v>1.8013612502198651E-5</v>
      </c>
      <c r="K6" s="9">
        <v>6.1054037540878139E-2</v>
      </c>
      <c r="L6" s="9">
        <v>8.2030755454495861</v>
      </c>
      <c r="M6" s="9">
        <v>0.98344697564218708</v>
      </c>
    </row>
    <row r="7" spans="1:13" x14ac:dyDescent="0.25">
      <c r="A7" s="10" t="s">
        <v>49</v>
      </c>
      <c r="B7" s="11" t="s">
        <v>50</v>
      </c>
      <c r="C7" s="12">
        <v>7</v>
      </c>
      <c r="D7" s="9">
        <v>7.8371042297324767</v>
      </c>
      <c r="E7" s="9">
        <v>142.45587096798934</v>
      </c>
      <c r="F7" s="9">
        <v>36.655990961604807</v>
      </c>
      <c r="G7" s="9">
        <v>0.19</v>
      </c>
      <c r="H7" s="9">
        <f t="shared" si="0"/>
        <v>0.90537778343224795</v>
      </c>
      <c r="I7" s="9">
        <f t="shared" si="1"/>
        <v>51.259967786824873</v>
      </c>
      <c r="J7" s="9">
        <f t="shared" si="2"/>
        <v>8.2663003241040592E-5</v>
      </c>
      <c r="K7" s="9">
        <v>0.65737479783032116</v>
      </c>
      <c r="L7" s="9">
        <v>39.73086912808968</v>
      </c>
      <c r="M7" s="9">
        <v>2.1208395465689027</v>
      </c>
    </row>
    <row r="8" spans="1:13" x14ac:dyDescent="0.25">
      <c r="A8" s="10" t="s">
        <v>51</v>
      </c>
      <c r="B8" s="11" t="s">
        <v>52</v>
      </c>
      <c r="C8" s="9">
        <v>7</v>
      </c>
      <c r="D8" s="9">
        <v>9.7896254786816606</v>
      </c>
      <c r="E8" s="9">
        <v>211.19332243279592</v>
      </c>
      <c r="F8" s="9">
        <v>6.252755426282171</v>
      </c>
      <c r="G8" s="9">
        <v>0.19</v>
      </c>
      <c r="H8" s="9">
        <f t="shared" si="0"/>
        <v>1.1309418832143328</v>
      </c>
      <c r="I8" s="9">
        <f t="shared" si="1"/>
        <v>75.993799561481396</v>
      </c>
      <c r="J8" s="9">
        <f t="shared" si="2"/>
        <v>1.4100602071011873E-5</v>
      </c>
      <c r="K8" s="9">
        <v>1.0309209644778496</v>
      </c>
      <c r="L8" s="9">
        <v>81.169260426078452</v>
      </c>
      <c r="M8" s="9">
        <v>0.8780919842050201</v>
      </c>
    </row>
    <row r="9" spans="1:13" x14ac:dyDescent="0.25">
      <c r="A9" s="10" t="s">
        <v>53</v>
      </c>
      <c r="B9" s="11" t="s">
        <v>54</v>
      </c>
      <c r="C9" s="9">
        <v>7</v>
      </c>
      <c r="D9" s="9">
        <v>5.1151030206938417</v>
      </c>
      <c r="E9" s="9">
        <v>191.97485211612957</v>
      </c>
      <c r="F9" s="9">
        <v>66.548911726966338</v>
      </c>
      <c r="G9" s="9">
        <v>0.19</v>
      </c>
      <c r="H9" s="9">
        <f t="shared" si="0"/>
        <v>0.59091987284459924</v>
      </c>
      <c r="I9" s="9">
        <f t="shared" si="1"/>
        <v>69.078407709602331</v>
      </c>
      <c r="J9" s="9">
        <f t="shared" si="2"/>
        <v>1.5007459248710765E-4</v>
      </c>
      <c r="K9" s="9">
        <v>0.4170675539638421</v>
      </c>
      <c r="L9" s="9">
        <v>68.229652925374239</v>
      </c>
      <c r="M9" s="9">
        <v>2.8962260011744538</v>
      </c>
    </row>
    <row r="10" spans="1:13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13" t="s">
        <v>30</v>
      </c>
      <c r="D12" s="14">
        <f>LN(2)/3.66</f>
        <v>0.18938447556282659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9"/>
      <c r="C13" s="13" t="s">
        <v>31</v>
      </c>
      <c r="D13" s="14">
        <f>LN(2)/11.4</f>
        <v>6.0802384259644321E-2</v>
      </c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13" t="s">
        <v>32</v>
      </c>
      <c r="D14" s="14">
        <f>LN(2)/(1600*365)</f>
        <v>1.1868958571231941E-6</v>
      </c>
      <c r="E14" s="9"/>
      <c r="F14" s="9"/>
      <c r="G14" s="9"/>
      <c r="H14" s="9"/>
      <c r="I14" s="9"/>
      <c r="J14" s="15"/>
      <c r="K14" s="9"/>
      <c r="L14" s="9"/>
      <c r="M14" s="9"/>
    </row>
    <row r="15" spans="1:13" x14ac:dyDescent="0.25">
      <c r="J15" s="16"/>
    </row>
    <row r="16" spans="1:13" x14ac:dyDescent="0.25">
      <c r="H16" s="17"/>
      <c r="I16" s="17"/>
      <c r="J16" s="17"/>
    </row>
    <row r="17" spans="8:8" x14ac:dyDescent="0.25">
      <c r="H17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Diffusion from 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2019-05-27T23:45:22Z</dcterms:modified>
</cp:coreProperties>
</file>